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 activeTab="2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37" i="6" l="1"/>
  <c r="F38" i="6" s="1"/>
  <c r="E37" i="6"/>
  <c r="D37" i="6"/>
  <c r="F33" i="6"/>
  <c r="E33" i="6"/>
  <c r="D33" i="6"/>
  <c r="F30" i="6"/>
  <c r="E30" i="6"/>
  <c r="D30" i="6"/>
  <c r="F27" i="6"/>
  <c r="E27" i="6"/>
  <c r="D27" i="6"/>
  <c r="F15" i="6"/>
  <c r="F16" i="6" s="1"/>
  <c r="E15" i="6"/>
  <c r="E16" i="6" s="1"/>
  <c r="D15" i="6"/>
  <c r="D16" i="6" s="1"/>
  <c r="F12" i="6"/>
  <c r="E12" i="6"/>
  <c r="D12" i="6"/>
  <c r="E38" i="6" l="1"/>
  <c r="D38" i="6"/>
  <c r="K27" i="5"/>
  <c r="L27" i="5"/>
  <c r="M27" i="5"/>
  <c r="K51" i="5"/>
  <c r="K55" i="5" s="1"/>
  <c r="K61" i="5" s="1"/>
  <c r="L51" i="5"/>
  <c r="M51" i="5"/>
  <c r="M55" i="5" s="1"/>
  <c r="M61" i="5" s="1"/>
  <c r="K42" i="5"/>
  <c r="L42" i="5"/>
  <c r="L55" i="5" s="1"/>
  <c r="L61" i="5" s="1"/>
  <c r="M42" i="5"/>
  <c r="K35" i="5"/>
  <c r="L35" i="5"/>
  <c r="M35" i="5"/>
  <c r="K30" i="5"/>
  <c r="L30" i="5"/>
  <c r="M30" i="5"/>
</calcChain>
</file>

<file path=xl/sharedStrings.xml><?xml version="1.0" encoding="utf-8"?>
<sst xmlns="http://schemas.openxmlformats.org/spreadsheetml/2006/main" count="497" uniqueCount="270">
  <si>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</si>
  <si>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</si>
  <si>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</si>
  <si>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</si>
  <si>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</si>
  <si>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</si>
  <si>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</si>
  <si>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</si>
  <si>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</si>
  <si>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</si>
  <si>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</si>
  <si>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</si>
  <si>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</si>
  <si>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</si>
  <si>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</si>
  <si>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</si>
  <si>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</si>
  <si>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</si>
  <si>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</si>
  <si>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</si>
  <si>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</si>
  <si>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</si>
  <si>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</si>
  <si>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</si>
  <si>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</si>
  <si>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</si>
  <si>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</si>
  <si>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</si>
  <si>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</si>
  <si>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</si>
  <si>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</si>
  <si>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</si>
  <si>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</si>
  <si>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</si>
  <si>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</si>
  <si>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</si>
  <si>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</si>
  <si>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</si>
  <si>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</si>
  <si>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</si>
  <si>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</si>
  <si>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</si>
  <si>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</si>
  <si>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</si>
  <si>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</si>
  <si>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</si>
  <si>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</si>
  <si>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</si>
  <si>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</si>
  <si>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</si>
  <si>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</si>
  <si>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</si>
  <si>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</si>
  <si>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</si>
  <si>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Third : Companies in the Trading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</si>
  <si>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</si>
  <si>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</si>
  <si>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</si>
  <si>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</si>
  <si>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</si>
  <si>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</si>
  <si>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</si>
  <si>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</si>
  <si>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</si>
  <si>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</si>
  <si>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</si>
  <si>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</si>
  <si>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</si>
  <si>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</si>
  <si>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</si>
  <si>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</si>
  <si>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</si>
  <si>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Al-Ameen for Insurance</t>
  </si>
  <si>
    <t>NAME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</si>
  <si>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</si>
  <si>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</si>
  <si>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</si>
  <si>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</si>
  <si>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</si>
  <si>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</si>
  <si>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</si>
  <si>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</si>
  <si>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</si>
  <si>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</si>
  <si>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</si>
  <si>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</si>
  <si>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</si>
  <si>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</si>
  <si>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</si>
  <si>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</si>
  <si>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</si>
  <si>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</si>
  <si>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</si>
  <si>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</si>
  <si>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</si>
  <si>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</si>
  <si>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</si>
  <si>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BBAY</t>
  </si>
  <si>
    <t>Babylon Bank</t>
  </si>
  <si>
    <t>Investment Bank of Iraq</t>
  </si>
  <si>
    <t>BIBI</t>
  </si>
  <si>
    <t>Telecommunication Sector</t>
  </si>
  <si>
    <t>First : Companies News.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</si>
  <si>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</si>
  <si>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</si>
  <si>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</si>
  <si>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</si>
  <si>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</si>
  <si>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</si>
  <si>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</si>
  <si>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</si>
  <si>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</si>
  <si>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</si>
  <si>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</si>
  <si>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</si>
  <si>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</si>
  <si>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</si>
  <si>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</si>
  <si>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</si>
  <si>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</si>
  <si>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</si>
  <si>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</si>
  <si>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</si>
  <si>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</si>
  <si>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</si>
  <si>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</si>
  <si>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</si>
  <si>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</si>
  <si>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</si>
  <si>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</si>
  <si>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</si>
  <si>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</si>
  <si>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</si>
  <si>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</si>
  <si>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</si>
  <si>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</si>
  <si>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</si>
  <si>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</si>
  <si>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Second : Companies out of Trading :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</si>
  <si>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</si>
  <si>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</si>
  <si>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</si>
  <si>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</si>
  <si>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</si>
  <si>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</si>
  <si>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</si>
  <si>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</si>
  <si>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</si>
  <si>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</si>
  <si>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</si>
  <si>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</si>
  <si>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</si>
  <si>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</si>
  <si>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</si>
  <si>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</si>
  <si>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</si>
  <si>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</si>
  <si>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</si>
  <si>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</si>
  <si>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</si>
  <si>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</si>
  <si>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</si>
  <si>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</si>
  <si>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</si>
  <si>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</si>
  <si>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</si>
  <si>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Ishtar Hotels (HISH)</t>
  </si>
  <si>
    <t>Iraqi for Seed Production (AISP)</t>
  </si>
  <si>
    <t>AL MUHEJ MONEY TRANSFER (MTAM)</t>
  </si>
  <si>
    <t>General Transportation (SIGT)</t>
  </si>
  <si>
    <t>House Household furniture (IHFI)</t>
  </si>
  <si>
    <t>suspended trading from Thurday session 7/1/2015 for not produce the quartely disclosure for the thired quarter of 2015. at closing price (13.250) ID.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</si>
  <si>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</si>
  <si>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</si>
  <si>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</si>
  <si>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</si>
  <si>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</si>
  <si>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</si>
  <si>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</si>
  <si>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</si>
  <si>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</si>
  <si>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</si>
  <si>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</si>
  <si>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</si>
  <si>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</si>
  <si>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</si>
  <si>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</si>
  <si>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</si>
  <si>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</si>
  <si>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</si>
  <si>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</si>
  <si>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</si>
  <si>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</si>
  <si>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</si>
  <si>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</si>
  <si>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</si>
  <si>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</si>
  <si>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</si>
  <si>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</si>
  <si>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</si>
  <si>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</si>
  <si>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</si>
  <si>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</si>
  <si>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</si>
  <si>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</si>
  <si>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</si>
  <si>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</si>
  <si>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</si>
  <si>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</si>
  <si>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</si>
  <si>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</si>
  <si>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</si>
  <si>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Grand Total Regular Market</t>
  </si>
  <si>
    <t>IBSD</t>
  </si>
  <si>
    <t>Baghdad Soft Drinks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</si>
  <si>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</si>
  <si>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</si>
  <si>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</si>
  <si>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</si>
  <si>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</si>
  <si>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</si>
  <si>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</si>
  <si>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</si>
  <si>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</si>
  <si>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</si>
  <si>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</si>
  <si>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</si>
  <si>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Total of Telecommunication Sector</t>
  </si>
  <si>
    <t>al- nukhba for construction</t>
  </si>
  <si>
    <t>SNUC</t>
  </si>
  <si>
    <t xml:space="preserve">General Assembly Meeting will be holding on Thursday 26/5/2016 at Bank Of Baghdad,  to discuss financial statement of the ended year 2015,cash divided from  ,suspend trading from 23/5/2016 . </t>
  </si>
  <si>
    <t>BBOB</t>
  </si>
  <si>
    <t>Bank Of Baghdad</t>
  </si>
  <si>
    <t>Al-Khatem Telecoms</t>
  </si>
  <si>
    <t>TZNI</t>
  </si>
  <si>
    <t xml:space="preserve">General Assembly Meeting will be holding on Thursday 2/6/2016 at company building,  to discuss financial statement of the ended year 2015 ,suspend trading from 30/5/2016 . </t>
  </si>
  <si>
    <t>AL_RABITA AL_MALIYA CO(MTRA)</t>
  </si>
  <si>
    <t>Mamoura Realestate Investment</t>
  </si>
  <si>
    <t>SMRI</t>
  </si>
  <si>
    <t>Al-Ameen for Insurance( NAME)</t>
  </si>
  <si>
    <t>IHLI</t>
  </si>
  <si>
    <t>Al -HiLal Industries</t>
  </si>
  <si>
    <t>National Bank Of Iraq</t>
  </si>
  <si>
    <t>BNOI</t>
  </si>
  <si>
    <t>Regular Market  Bulletin  No (110)</t>
  </si>
  <si>
    <t>Trading Session Thursday 9/6/2016</t>
  </si>
  <si>
    <t xml:space="preserve"> Non Trading Companies in Iraq Stock Exchange for Thursday 9/6/2016</t>
  </si>
  <si>
    <t xml:space="preserve">                  suspend trading Companies in Iraq Stock Exchange for Thursday 9/6/2016</t>
  </si>
  <si>
    <t xml:space="preserve"> News for listed companies in Iraq Stock Exchange for Thursday 9/6/2016</t>
  </si>
  <si>
    <t>Regular Market  Bulletin  No (37)</t>
  </si>
  <si>
    <t>Total of Investment sector</t>
  </si>
  <si>
    <t>Total of Agriculture sector</t>
  </si>
  <si>
    <t>Grand Total</t>
  </si>
  <si>
    <t>ISX  Index60 was about (511.860) point  which Increase about (0.49)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</si>
  <si>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</si>
  <si>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</si>
  <si>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</si>
  <si>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</si>
  <si>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</si>
  <si>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</si>
  <si>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</si>
  <si>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 xml:space="preserve">Investment Bank of Iraq </t>
  </si>
  <si>
    <t>Total Bank sector</t>
  </si>
  <si>
    <t>Total Services sector</t>
  </si>
  <si>
    <t>Total Industry sector</t>
  </si>
  <si>
    <t>Sell</t>
  </si>
  <si>
    <t>Hotel Sector</t>
  </si>
  <si>
    <t>Mansour Hotel</t>
  </si>
  <si>
    <t>Total Hotel Sector</t>
  </si>
  <si>
    <t xml:space="preserve">Non Iraqis' Bulletin Thursday,jun 9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</si>
</sst>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2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3" fontId="129" fillId="0" borderId="1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52" fillId="0" borderId="2" xfId="0" applyFont="1" applyBorder="1" applyAlignment="1">
      <alignment horizontal="left" vertical="center"/>
    </xf>
    <xf numFmtId="0" fontId="152" fillId="0" borderId="2" xfId="0" applyFont="1" applyBorder="1" applyAlignment="1">
      <alignment horizontal="left" vertic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1" xfId="0" applyBorder="1"/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8" fillId="0" borderId="2" xfId="1753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7" xfId="0" applyFont="1" applyBorder="1" applyAlignment="1">
      <alignment horizontal="center" vertical="center"/>
    </xf>
    <xf numFmtId="0" fontId="165" fillId="0" borderId="0" xfId="0" applyFont="1" applyBorder="1"/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2" fillId="0" borderId="2" xfId="0" applyFont="1" applyBorder="1" applyAlignment="1">
      <alignment horizontal="left" vertical="center"/>
    </xf>
    <xf numFmtId="0" fontId="152" fillId="0" borderId="3" xfId="0" applyFont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  <xf numFmtId="0" fontId="161" fillId="0" borderId="1" xfId="0" applyFont="1" applyBorder="1" applyAlignment="1">
      <alignment horizontal="left" vertical="center" wrapText="1"/>
    </xf>
    <xf numFmtId="0" fontId="161" fillId="0" borderId="20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0</xdr:rowOff>
    </xdr:from>
    <xdr:to>
      <xdr:col>5</xdr:col>
      <xdr:colOff>285750</xdr:colOff>
      <xdr:row>4</xdr:row>
      <xdr:rowOff>114300</xdr:rowOff>
    </xdr:to>
    <xdr:pic>
      <xdr:nvPicPr>
        <xdr:cNvPr id="5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7150"/>
          <a:ext cx="1838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opLeftCell="A43" workbookViewId="0">
      <selection activeCell="A17" sqref="A17:B17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245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65">
        <v>893249205.23999989</v>
      </c>
      <c r="C4" s="65"/>
      <c r="D4" s="37"/>
      <c r="E4" s="17"/>
      <c r="G4" s="3"/>
      <c r="H4" s="3"/>
      <c r="I4" s="5" t="s">
        <v>6</v>
      </c>
      <c r="K4" s="24">
        <v>32</v>
      </c>
      <c r="L4" s="14"/>
      <c r="M4" s="14"/>
    </row>
    <row r="5" spans="1:14" ht="20.100000000000001" customHeight="1" x14ac:dyDescent="0.25">
      <c r="A5" s="5" t="s">
        <v>3</v>
      </c>
      <c r="B5" s="65">
        <v>1350545025</v>
      </c>
      <c r="C5" s="65"/>
      <c r="D5" s="37"/>
      <c r="E5" s="17"/>
      <c r="G5" s="21"/>
      <c r="H5" s="3"/>
      <c r="I5" s="5" t="s">
        <v>7</v>
      </c>
      <c r="K5" s="24">
        <v>10</v>
      </c>
      <c r="L5" s="14"/>
      <c r="M5" s="14"/>
    </row>
    <row r="6" spans="1:14" ht="20.100000000000001" customHeight="1" x14ac:dyDescent="0.25">
      <c r="A6" s="5" t="s">
        <v>4</v>
      </c>
      <c r="B6" s="73">
        <v>540</v>
      </c>
      <c r="C6" s="73"/>
      <c r="D6" s="16"/>
      <c r="E6" s="17"/>
      <c r="F6" s="3"/>
      <c r="G6" s="21"/>
      <c r="H6" s="3"/>
      <c r="I6" s="5" t="s">
        <v>8</v>
      </c>
      <c r="K6" s="24">
        <v>3</v>
      </c>
      <c r="L6" s="14"/>
      <c r="M6" s="14"/>
    </row>
    <row r="7" spans="1:14" ht="20.100000000000001" customHeight="1" x14ac:dyDescent="0.25">
      <c r="A7" s="5" t="s">
        <v>55</v>
      </c>
      <c r="B7" s="71">
        <v>511.86</v>
      </c>
      <c r="C7" s="71"/>
      <c r="E7" s="17"/>
      <c r="F7" s="3"/>
      <c r="G7" s="21"/>
      <c r="H7" s="23"/>
      <c r="I7" s="5" t="s">
        <v>40</v>
      </c>
      <c r="K7" s="24">
        <v>1</v>
      </c>
      <c r="L7" s="14"/>
      <c r="M7" s="40"/>
    </row>
    <row r="8" spans="1:14" ht="20.100000000000001" customHeight="1" x14ac:dyDescent="0.25">
      <c r="A8" s="5" t="s">
        <v>1</v>
      </c>
      <c r="B8" s="66">
        <v>0.49</v>
      </c>
      <c r="C8" s="66"/>
      <c r="D8" s="27"/>
      <c r="E8" s="26"/>
      <c r="F8" s="3"/>
      <c r="G8" s="21"/>
      <c r="H8" s="23"/>
      <c r="I8" s="70" t="s">
        <v>34</v>
      </c>
      <c r="J8" s="70"/>
      <c r="K8" s="19">
        <v>16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47</v>
      </c>
      <c r="L9" s="14"/>
      <c r="M9" s="17"/>
    </row>
    <row r="10" spans="1:14" ht="20.100000000000001" customHeight="1" x14ac:dyDescent="0.25">
      <c r="A10" s="72" t="s">
        <v>244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67" t="s">
        <v>49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  <c r="N12" s="17"/>
    </row>
    <row r="13" spans="1:14" s="28" customFormat="1" ht="15" customHeight="1" x14ac:dyDescent="0.2">
      <c r="A13" s="6" t="s">
        <v>98</v>
      </c>
      <c r="B13" s="6" t="s">
        <v>97</v>
      </c>
      <c r="C13" s="15">
        <v>0.18</v>
      </c>
      <c r="D13" s="15">
        <v>0.18</v>
      </c>
      <c r="E13" s="15">
        <v>0.18</v>
      </c>
      <c r="F13" s="15">
        <v>0.18</v>
      </c>
      <c r="G13" s="15">
        <v>0.19</v>
      </c>
      <c r="H13" s="15">
        <v>0.18</v>
      </c>
      <c r="I13" s="15">
        <v>0.18</v>
      </c>
      <c r="J13" s="38">
        <v>0</v>
      </c>
      <c r="K13" s="43">
        <v>1</v>
      </c>
      <c r="L13" s="41">
        <v>500000</v>
      </c>
      <c r="M13" s="41">
        <v>90000</v>
      </c>
      <c r="N13" s="17"/>
    </row>
    <row r="14" spans="1:14" s="28" customFormat="1" ht="15" customHeight="1" x14ac:dyDescent="0.2">
      <c r="A14" s="6" t="s">
        <v>232</v>
      </c>
      <c r="B14" s="6" t="s">
        <v>231</v>
      </c>
      <c r="C14" s="15">
        <v>0.71</v>
      </c>
      <c r="D14" s="15">
        <v>0.72</v>
      </c>
      <c r="E14" s="15">
        <v>0.7</v>
      </c>
      <c r="F14" s="15">
        <v>0.71</v>
      </c>
      <c r="G14" s="15">
        <v>0.72</v>
      </c>
      <c r="H14" s="15">
        <v>0.72</v>
      </c>
      <c r="I14" s="15">
        <v>0.72</v>
      </c>
      <c r="J14" s="38">
        <v>0</v>
      </c>
      <c r="K14" s="43">
        <v>55</v>
      </c>
      <c r="L14" s="41">
        <v>142400000</v>
      </c>
      <c r="M14" s="41">
        <v>100833500</v>
      </c>
      <c r="N14" s="17"/>
    </row>
    <row r="15" spans="1:14" s="28" customFormat="1" ht="15" customHeight="1" x14ac:dyDescent="0.2">
      <c r="A15" s="6" t="s">
        <v>151</v>
      </c>
      <c r="B15" s="6" t="s">
        <v>152</v>
      </c>
      <c r="C15" s="15">
        <v>0.37</v>
      </c>
      <c r="D15" s="15">
        <v>0.38</v>
      </c>
      <c r="E15" s="15">
        <v>0.37</v>
      </c>
      <c r="F15" s="15">
        <v>0.37</v>
      </c>
      <c r="G15" s="15">
        <v>0.36</v>
      </c>
      <c r="H15" s="15">
        <v>0.37</v>
      </c>
      <c r="I15" s="15">
        <v>0.37</v>
      </c>
      <c r="J15" s="38">
        <v>0</v>
      </c>
      <c r="K15" s="43">
        <v>12</v>
      </c>
      <c r="L15" s="41">
        <v>33100000</v>
      </c>
      <c r="M15" s="41">
        <v>12267000</v>
      </c>
      <c r="N15" s="17"/>
    </row>
    <row r="16" spans="1:14" s="28" customFormat="1" ht="15" customHeight="1" x14ac:dyDescent="0.2">
      <c r="A16" s="6" t="s">
        <v>203</v>
      </c>
      <c r="B16" s="6" t="s">
        <v>202</v>
      </c>
      <c r="C16" s="15">
        <v>0.15</v>
      </c>
      <c r="D16" s="15">
        <v>0.15</v>
      </c>
      <c r="E16" s="15">
        <v>0.15</v>
      </c>
      <c r="F16" s="15">
        <v>0.15</v>
      </c>
      <c r="G16" s="15">
        <v>0.15</v>
      </c>
      <c r="H16" s="15">
        <v>0.15</v>
      </c>
      <c r="I16" s="15">
        <v>0.15</v>
      </c>
      <c r="J16" s="38">
        <v>0</v>
      </c>
      <c r="K16" s="43">
        <v>30</v>
      </c>
      <c r="L16" s="41">
        <v>138851238</v>
      </c>
      <c r="M16" s="41">
        <v>20827685.699999999</v>
      </c>
      <c r="N16" s="17"/>
    </row>
    <row r="17" spans="1:14" s="28" customFormat="1" ht="15" customHeight="1" x14ac:dyDescent="0.2">
      <c r="A17" s="6" t="s">
        <v>110</v>
      </c>
      <c r="B17" s="6" t="s">
        <v>111</v>
      </c>
      <c r="C17" s="15">
        <v>0.27</v>
      </c>
      <c r="D17" s="15">
        <v>0.28999999999999998</v>
      </c>
      <c r="E17" s="15">
        <v>0.27</v>
      </c>
      <c r="F17" s="15">
        <v>0.28000000000000003</v>
      </c>
      <c r="G17" s="15">
        <v>0.28999999999999998</v>
      </c>
      <c r="H17" s="15">
        <v>0.27</v>
      </c>
      <c r="I17" s="15">
        <v>0.28999999999999998</v>
      </c>
      <c r="J17" s="38">
        <v>-6.9</v>
      </c>
      <c r="K17" s="43">
        <v>6</v>
      </c>
      <c r="L17" s="41">
        <v>2321833</v>
      </c>
      <c r="M17" s="41">
        <v>641331.56999999995</v>
      </c>
      <c r="N17" s="17"/>
    </row>
    <row r="18" spans="1:14" s="28" customFormat="1" ht="15" customHeight="1" x14ac:dyDescent="0.2">
      <c r="A18" s="6" t="s">
        <v>77</v>
      </c>
      <c r="B18" s="6" t="s">
        <v>71</v>
      </c>
      <c r="C18" s="15">
        <v>0.33</v>
      </c>
      <c r="D18" s="15">
        <v>0.33</v>
      </c>
      <c r="E18" s="15">
        <v>0.33</v>
      </c>
      <c r="F18" s="15">
        <v>0.33</v>
      </c>
      <c r="G18" s="15">
        <v>0.33</v>
      </c>
      <c r="H18" s="15">
        <v>0.33</v>
      </c>
      <c r="I18" s="15">
        <v>0.33</v>
      </c>
      <c r="J18" s="38">
        <v>0</v>
      </c>
      <c r="K18" s="43">
        <v>13</v>
      </c>
      <c r="L18" s="41">
        <v>556600000</v>
      </c>
      <c r="M18" s="41">
        <v>183678000</v>
      </c>
      <c r="N18" s="17"/>
    </row>
    <row r="19" spans="1:14" s="28" customFormat="1" ht="15" customHeight="1" x14ac:dyDescent="0.2">
      <c r="A19" s="6" t="s">
        <v>99</v>
      </c>
      <c r="B19" s="6" t="s">
        <v>100</v>
      </c>
      <c r="C19" s="15">
        <v>0.42</v>
      </c>
      <c r="D19" s="15">
        <v>0.43</v>
      </c>
      <c r="E19" s="15">
        <v>0.42</v>
      </c>
      <c r="F19" s="15">
        <v>0.43</v>
      </c>
      <c r="G19" s="15">
        <v>0.43</v>
      </c>
      <c r="H19" s="15">
        <v>0.43</v>
      </c>
      <c r="I19" s="15">
        <v>0.43</v>
      </c>
      <c r="J19" s="38">
        <v>0</v>
      </c>
      <c r="K19" s="43">
        <v>17</v>
      </c>
      <c r="L19" s="41">
        <v>45411124</v>
      </c>
      <c r="M19" s="41">
        <v>19491163.32</v>
      </c>
      <c r="N19" s="17"/>
    </row>
    <row r="20" spans="1:14" s="28" customFormat="1" ht="15" customHeight="1" x14ac:dyDescent="0.2">
      <c r="A20" s="6" t="s">
        <v>95</v>
      </c>
      <c r="B20" s="6" t="s">
        <v>96</v>
      </c>
      <c r="C20" s="15">
        <v>0.4</v>
      </c>
      <c r="D20" s="15">
        <v>0.4</v>
      </c>
      <c r="E20" s="15">
        <v>0.4</v>
      </c>
      <c r="F20" s="15">
        <v>0.4</v>
      </c>
      <c r="G20" s="15">
        <v>0.4</v>
      </c>
      <c r="H20" s="15">
        <v>0.4</v>
      </c>
      <c r="I20" s="15">
        <v>0.4</v>
      </c>
      <c r="J20" s="38">
        <v>0</v>
      </c>
      <c r="K20" s="43">
        <v>2</v>
      </c>
      <c r="L20" s="41">
        <v>1000000</v>
      </c>
      <c r="M20" s="41">
        <v>400000</v>
      </c>
      <c r="N20" s="17"/>
    </row>
    <row r="21" spans="1:14" s="28" customFormat="1" ht="15" customHeight="1" x14ac:dyDescent="0.2">
      <c r="A21" s="6" t="s">
        <v>44</v>
      </c>
      <c r="B21" s="6" t="s">
        <v>45</v>
      </c>
      <c r="C21" s="15">
        <v>0.31</v>
      </c>
      <c r="D21" s="15">
        <v>0.31</v>
      </c>
      <c r="E21" s="15">
        <v>0.3</v>
      </c>
      <c r="F21" s="15">
        <v>0.3</v>
      </c>
      <c r="G21" s="15">
        <v>0.3</v>
      </c>
      <c r="H21" s="15">
        <v>0.3</v>
      </c>
      <c r="I21" s="15">
        <v>0.3</v>
      </c>
      <c r="J21" s="38">
        <v>0</v>
      </c>
      <c r="K21" s="43">
        <v>6</v>
      </c>
      <c r="L21" s="41">
        <v>11040000</v>
      </c>
      <c r="M21" s="41">
        <v>3312400</v>
      </c>
      <c r="N21" s="17"/>
    </row>
    <row r="22" spans="1:14" s="28" customFormat="1" ht="15" customHeight="1" x14ac:dyDescent="0.2">
      <c r="A22" s="6" t="s">
        <v>206</v>
      </c>
      <c r="B22" s="6" t="s">
        <v>207</v>
      </c>
      <c r="C22" s="15">
        <v>0.18</v>
      </c>
      <c r="D22" s="15">
        <v>0.18</v>
      </c>
      <c r="E22" s="15">
        <v>0.18</v>
      </c>
      <c r="F22" s="15">
        <v>0.18</v>
      </c>
      <c r="G22" s="15">
        <v>0.18</v>
      </c>
      <c r="H22" s="15">
        <v>0.18</v>
      </c>
      <c r="I22" s="15">
        <v>0.18</v>
      </c>
      <c r="J22" s="38">
        <v>0</v>
      </c>
      <c r="K22" s="43">
        <v>9</v>
      </c>
      <c r="L22" s="41">
        <v>40170000</v>
      </c>
      <c r="M22" s="41">
        <v>7230600</v>
      </c>
      <c r="N22" s="17"/>
    </row>
    <row r="23" spans="1:14" s="28" customFormat="1" ht="15" customHeight="1" x14ac:dyDescent="0.2">
      <c r="A23" s="6" t="s">
        <v>200</v>
      </c>
      <c r="B23" s="6" t="s">
        <v>201</v>
      </c>
      <c r="C23" s="15">
        <v>0.87</v>
      </c>
      <c r="D23" s="15">
        <v>0.88</v>
      </c>
      <c r="E23" s="15">
        <v>0.87</v>
      </c>
      <c r="F23" s="15">
        <v>0.87</v>
      </c>
      <c r="G23" s="15">
        <v>0.87</v>
      </c>
      <c r="H23" s="15">
        <v>0.88</v>
      </c>
      <c r="I23" s="15">
        <v>0.87</v>
      </c>
      <c r="J23" s="38">
        <v>1.1499999999999999</v>
      </c>
      <c r="K23" s="43">
        <v>31</v>
      </c>
      <c r="L23" s="41">
        <v>131757518</v>
      </c>
      <c r="M23" s="41">
        <v>114629087.45999999</v>
      </c>
      <c r="N23" s="17"/>
    </row>
    <row r="24" spans="1:14" s="28" customFormat="1" ht="15" customHeight="1" x14ac:dyDescent="0.2">
      <c r="A24" s="6" t="s">
        <v>130</v>
      </c>
      <c r="B24" s="6" t="s">
        <v>131</v>
      </c>
      <c r="C24" s="15">
        <v>0.13</v>
      </c>
      <c r="D24" s="15">
        <v>0.13</v>
      </c>
      <c r="E24" s="15">
        <v>0.13</v>
      </c>
      <c r="F24" s="15">
        <v>0.13</v>
      </c>
      <c r="G24" s="15">
        <v>0.13</v>
      </c>
      <c r="H24" s="15">
        <v>0.13</v>
      </c>
      <c r="I24" s="15">
        <v>0.13</v>
      </c>
      <c r="J24" s="38">
        <v>0</v>
      </c>
      <c r="K24" s="43">
        <v>4</v>
      </c>
      <c r="L24" s="41">
        <v>25750000</v>
      </c>
      <c r="M24" s="41">
        <v>3347500</v>
      </c>
      <c r="N24" s="17"/>
    </row>
    <row r="25" spans="1:14" s="28" customFormat="1" ht="15" customHeight="1" x14ac:dyDescent="0.2">
      <c r="A25" s="6" t="s">
        <v>120</v>
      </c>
      <c r="B25" s="6" t="s">
        <v>137</v>
      </c>
      <c r="C25" s="15">
        <v>0.44</v>
      </c>
      <c r="D25" s="15">
        <v>0.47</v>
      </c>
      <c r="E25" s="15">
        <v>0.44</v>
      </c>
      <c r="F25" s="15">
        <v>0.46</v>
      </c>
      <c r="G25" s="15">
        <v>0.44</v>
      </c>
      <c r="H25" s="15">
        <v>0.47</v>
      </c>
      <c r="I25" s="15">
        <v>0.44</v>
      </c>
      <c r="J25" s="38">
        <v>6.82</v>
      </c>
      <c r="K25" s="43">
        <v>8</v>
      </c>
      <c r="L25" s="41">
        <v>21499911</v>
      </c>
      <c r="M25" s="41">
        <v>9934960.8399999999</v>
      </c>
      <c r="N25" s="17"/>
    </row>
    <row r="26" spans="1:14" s="28" customFormat="1" ht="15" customHeight="1" x14ac:dyDescent="0.2">
      <c r="A26" s="6" t="s">
        <v>184</v>
      </c>
      <c r="B26" s="6" t="s">
        <v>185</v>
      </c>
      <c r="C26" s="15">
        <v>0.9</v>
      </c>
      <c r="D26" s="15">
        <v>0.9</v>
      </c>
      <c r="E26" s="15">
        <v>0.9</v>
      </c>
      <c r="F26" s="15">
        <v>0.9</v>
      </c>
      <c r="G26" s="15">
        <v>0.9</v>
      </c>
      <c r="H26" s="15">
        <v>0.9</v>
      </c>
      <c r="I26" s="15">
        <v>0.9</v>
      </c>
      <c r="J26" s="38">
        <v>0</v>
      </c>
      <c r="K26" s="43">
        <v>4</v>
      </c>
      <c r="L26" s="41">
        <v>92432230</v>
      </c>
      <c r="M26" s="41">
        <v>83189007</v>
      </c>
      <c r="N26" s="17"/>
    </row>
    <row r="27" spans="1:14" s="28" customFormat="1" ht="15" customHeight="1" x14ac:dyDescent="0.2">
      <c r="A27" s="6" t="s">
        <v>20</v>
      </c>
      <c r="B27" s="74"/>
      <c r="C27" s="75"/>
      <c r="D27" s="75"/>
      <c r="E27" s="75"/>
      <c r="F27" s="75"/>
      <c r="G27" s="75"/>
      <c r="H27" s="75"/>
      <c r="I27" s="75"/>
      <c r="J27" s="76"/>
      <c r="K27" s="41">
        <f>SUM(K13:K26)</f>
        <v>198</v>
      </c>
      <c r="L27" s="32">
        <f>SUM(L13:L26)</f>
        <v>1242833854</v>
      </c>
      <c r="M27" s="32">
        <f>SUM(M13:M26)</f>
        <v>559872235.88999987</v>
      </c>
      <c r="N27" s="17"/>
    </row>
    <row r="28" spans="1:14" s="17" customFormat="1" ht="15" customHeight="1" x14ac:dyDescent="0.2">
      <c r="A28" s="77" t="s">
        <v>101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</row>
    <row r="29" spans="1:14" s="28" customFormat="1" ht="15" customHeight="1" x14ac:dyDescent="0.2">
      <c r="A29" s="6" t="s">
        <v>65</v>
      </c>
      <c r="B29" s="6" t="s">
        <v>139</v>
      </c>
      <c r="C29" s="15">
        <v>4.4000000000000004</v>
      </c>
      <c r="D29" s="15">
        <v>4.45</v>
      </c>
      <c r="E29" s="15">
        <v>4.4000000000000004</v>
      </c>
      <c r="F29" s="15">
        <v>4.42</v>
      </c>
      <c r="G29" s="15">
        <v>4.41</v>
      </c>
      <c r="H29" s="15">
        <v>4.4000000000000004</v>
      </c>
      <c r="I29" s="15">
        <v>4.47</v>
      </c>
      <c r="J29" s="38">
        <v>-1.57</v>
      </c>
      <c r="K29" s="43">
        <v>10</v>
      </c>
      <c r="L29" s="41">
        <v>1000000</v>
      </c>
      <c r="M29" s="41">
        <v>4415000</v>
      </c>
      <c r="N29" s="17"/>
    </row>
    <row r="30" spans="1:14" s="28" customFormat="1" ht="15" customHeight="1" x14ac:dyDescent="0.2">
      <c r="A30" s="6" t="s">
        <v>227</v>
      </c>
      <c r="B30" s="74"/>
      <c r="C30" s="75"/>
      <c r="D30" s="75"/>
      <c r="E30" s="75"/>
      <c r="F30" s="75"/>
      <c r="G30" s="75"/>
      <c r="H30" s="75"/>
      <c r="I30" s="75"/>
      <c r="J30" s="76"/>
      <c r="K30" s="43">
        <f>SUM(K29)</f>
        <v>10</v>
      </c>
      <c r="L30" s="41">
        <f>SUM(L29)</f>
        <v>1000000</v>
      </c>
      <c r="M30" s="41">
        <f>SUM(M29)</f>
        <v>4415000</v>
      </c>
    </row>
    <row r="31" spans="1:14" s="17" customFormat="1" ht="15" customHeight="1" x14ac:dyDescent="0.2">
      <c r="A31" s="77" t="s">
        <v>21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1:14" s="17" customFormat="1" ht="15" customHeight="1" x14ac:dyDescent="0.2">
      <c r="A32" s="6" t="s">
        <v>196</v>
      </c>
      <c r="B32" s="6" t="s">
        <v>197</v>
      </c>
      <c r="C32" s="15">
        <v>0.64</v>
      </c>
      <c r="D32" s="15">
        <v>0.64</v>
      </c>
      <c r="E32" s="15">
        <v>0.64</v>
      </c>
      <c r="F32" s="15">
        <v>0.64</v>
      </c>
      <c r="G32" s="15">
        <v>0.64</v>
      </c>
      <c r="H32" s="15">
        <v>0.64</v>
      </c>
      <c r="I32" s="15">
        <v>0.64</v>
      </c>
      <c r="J32" s="38">
        <v>0</v>
      </c>
      <c r="K32" s="43">
        <v>1</v>
      </c>
      <c r="L32" s="41">
        <v>3125000</v>
      </c>
      <c r="M32" s="41">
        <v>2000000</v>
      </c>
    </row>
    <row r="33" spans="1:13" s="17" customFormat="1" ht="15" customHeight="1" x14ac:dyDescent="0.2">
      <c r="A33" s="6" t="s">
        <v>36</v>
      </c>
      <c r="B33" s="6" t="s">
        <v>68</v>
      </c>
      <c r="C33" s="15">
        <v>5.91</v>
      </c>
      <c r="D33" s="15">
        <v>6.2</v>
      </c>
      <c r="E33" s="15">
        <v>5.91</v>
      </c>
      <c r="F33" s="15">
        <v>6.05</v>
      </c>
      <c r="G33" s="15">
        <v>5.78</v>
      </c>
      <c r="H33" s="15">
        <v>6.14</v>
      </c>
      <c r="I33" s="15">
        <v>5.88</v>
      </c>
      <c r="J33" s="38">
        <v>4.42</v>
      </c>
      <c r="K33" s="43">
        <v>183</v>
      </c>
      <c r="L33" s="41">
        <v>26550000</v>
      </c>
      <c r="M33" s="41">
        <v>160751280</v>
      </c>
    </row>
    <row r="34" spans="1:13" s="17" customFormat="1" ht="15" customHeight="1" x14ac:dyDescent="0.2">
      <c r="A34" s="6" t="s">
        <v>237</v>
      </c>
      <c r="B34" s="6" t="s">
        <v>238</v>
      </c>
      <c r="C34" s="15">
        <v>2</v>
      </c>
      <c r="D34" s="15">
        <v>2.02</v>
      </c>
      <c r="E34" s="15">
        <v>1.96</v>
      </c>
      <c r="F34" s="15">
        <v>2</v>
      </c>
      <c r="G34" s="15">
        <v>1.98</v>
      </c>
      <c r="H34" s="15">
        <v>2.0099999999999998</v>
      </c>
      <c r="I34" s="15">
        <v>2</v>
      </c>
      <c r="J34" s="38">
        <v>0.5</v>
      </c>
      <c r="K34" s="43">
        <v>41</v>
      </c>
      <c r="L34" s="41">
        <v>30470962</v>
      </c>
      <c r="M34" s="41">
        <v>60975323.890000001</v>
      </c>
    </row>
    <row r="35" spans="1:13" s="17" customFormat="1" ht="15" customHeight="1" x14ac:dyDescent="0.2">
      <c r="A35" s="6" t="s">
        <v>22</v>
      </c>
      <c r="B35" s="74"/>
      <c r="C35" s="75"/>
      <c r="D35" s="75"/>
      <c r="E35" s="75"/>
      <c r="F35" s="75"/>
      <c r="G35" s="75"/>
      <c r="H35" s="75"/>
      <c r="I35" s="75"/>
      <c r="J35" s="76"/>
      <c r="K35" s="43">
        <f>SUM(K32:K34)</f>
        <v>225</v>
      </c>
      <c r="L35" s="41">
        <f>SUM(L32:L34)</f>
        <v>60145962</v>
      </c>
      <c r="M35" s="41">
        <f>SUM(M32:M34)</f>
        <v>223726603.88999999</v>
      </c>
    </row>
    <row r="36" spans="1:13" s="17" customFormat="1" ht="15" customHeight="1" x14ac:dyDescent="0.2">
      <c r="A36" s="77" t="s">
        <v>23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9"/>
    </row>
    <row r="37" spans="1:13" s="17" customFormat="1" ht="15" customHeight="1" x14ac:dyDescent="0.2">
      <c r="A37" s="6" t="s">
        <v>214</v>
      </c>
      <c r="B37" s="6" t="s">
        <v>213</v>
      </c>
      <c r="C37" s="15">
        <v>1.99</v>
      </c>
      <c r="D37" s="15">
        <v>1.99</v>
      </c>
      <c r="E37" s="15">
        <v>1.97</v>
      </c>
      <c r="F37" s="15">
        <v>1.98</v>
      </c>
      <c r="G37" s="15">
        <v>1.99</v>
      </c>
      <c r="H37" s="15">
        <v>1.98</v>
      </c>
      <c r="I37" s="15">
        <v>1.97</v>
      </c>
      <c r="J37" s="38">
        <v>0.51</v>
      </c>
      <c r="K37" s="43">
        <v>23</v>
      </c>
      <c r="L37" s="41">
        <v>10811153</v>
      </c>
      <c r="M37" s="41">
        <v>21447694.469999999</v>
      </c>
    </row>
    <row r="38" spans="1:13" s="17" customFormat="1" ht="15" customHeight="1" x14ac:dyDescent="0.2">
      <c r="A38" s="6" t="s">
        <v>241</v>
      </c>
      <c r="B38" s="6" t="s">
        <v>240</v>
      </c>
      <c r="C38" s="15">
        <v>0.25</v>
      </c>
      <c r="D38" s="15">
        <v>0.25</v>
      </c>
      <c r="E38" s="15">
        <v>0.25</v>
      </c>
      <c r="F38" s="15">
        <v>0.25</v>
      </c>
      <c r="G38" s="15">
        <v>0.25</v>
      </c>
      <c r="H38" s="15">
        <v>0.25</v>
      </c>
      <c r="I38" s="15">
        <v>0.25</v>
      </c>
      <c r="J38" s="38">
        <v>0</v>
      </c>
      <c r="K38" s="43">
        <v>3</v>
      </c>
      <c r="L38" s="41">
        <v>10936500</v>
      </c>
      <c r="M38" s="41">
        <v>2734125</v>
      </c>
    </row>
    <row r="39" spans="1:13" s="17" customFormat="1" ht="15" customHeight="1" x14ac:dyDescent="0.2">
      <c r="A39" s="6" t="s">
        <v>61</v>
      </c>
      <c r="B39" s="6" t="s">
        <v>62</v>
      </c>
      <c r="C39" s="15">
        <v>0.61</v>
      </c>
      <c r="D39" s="15">
        <v>0.62</v>
      </c>
      <c r="E39" s="15">
        <v>0.61</v>
      </c>
      <c r="F39" s="15">
        <v>0.62</v>
      </c>
      <c r="G39" s="15">
        <v>0.61</v>
      </c>
      <c r="H39" s="15">
        <v>0.62</v>
      </c>
      <c r="I39" s="15">
        <v>0.61</v>
      </c>
      <c r="J39" s="38">
        <v>1.64</v>
      </c>
      <c r="K39" s="43">
        <v>10</v>
      </c>
      <c r="L39" s="41">
        <v>10500000</v>
      </c>
      <c r="M39" s="41">
        <v>6485000</v>
      </c>
    </row>
    <row r="40" spans="1:13" s="17" customFormat="1" ht="15" customHeight="1" x14ac:dyDescent="0.2">
      <c r="A40" s="6" t="s">
        <v>81</v>
      </c>
      <c r="B40" s="6" t="s">
        <v>80</v>
      </c>
      <c r="C40" s="15">
        <v>2.4500000000000002</v>
      </c>
      <c r="D40" s="15">
        <v>2.4500000000000002</v>
      </c>
      <c r="E40" s="15">
        <v>2.4500000000000002</v>
      </c>
      <c r="F40" s="15">
        <v>2.4500000000000002</v>
      </c>
      <c r="G40" s="15">
        <v>2.44</v>
      </c>
      <c r="H40" s="15">
        <v>2.4500000000000002</v>
      </c>
      <c r="I40" s="15">
        <v>2.44</v>
      </c>
      <c r="J40" s="38">
        <v>0.41</v>
      </c>
      <c r="K40" s="43">
        <v>3</v>
      </c>
      <c r="L40" s="41">
        <v>158447</v>
      </c>
      <c r="M40" s="41">
        <v>388195.15</v>
      </c>
    </row>
    <row r="41" spans="1:13" s="17" customFormat="1" ht="15" customHeight="1" x14ac:dyDescent="0.2">
      <c r="A41" s="6" t="s">
        <v>114</v>
      </c>
      <c r="B41" s="6" t="s">
        <v>115</v>
      </c>
      <c r="C41" s="15">
        <v>0.4</v>
      </c>
      <c r="D41" s="15">
        <v>0.4</v>
      </c>
      <c r="E41" s="15">
        <v>0.4</v>
      </c>
      <c r="F41" s="15">
        <v>0.4</v>
      </c>
      <c r="G41" s="15">
        <v>0.4</v>
      </c>
      <c r="H41" s="15">
        <v>0.4</v>
      </c>
      <c r="I41" s="15">
        <v>0.4</v>
      </c>
      <c r="J41" s="38">
        <v>0</v>
      </c>
      <c r="K41" s="43">
        <v>10</v>
      </c>
      <c r="L41" s="41">
        <v>7762500</v>
      </c>
      <c r="M41" s="41">
        <v>3105000</v>
      </c>
    </row>
    <row r="42" spans="1:13" s="17" customFormat="1" ht="15" customHeight="1" x14ac:dyDescent="0.2">
      <c r="A42" s="6" t="s">
        <v>24</v>
      </c>
      <c r="B42" s="74"/>
      <c r="C42" s="75"/>
      <c r="D42" s="75"/>
      <c r="E42" s="75"/>
      <c r="F42" s="75"/>
      <c r="G42" s="75"/>
      <c r="H42" s="75"/>
      <c r="I42" s="75"/>
      <c r="J42" s="76"/>
      <c r="K42" s="43">
        <f>SUM(K37:K41)</f>
        <v>49</v>
      </c>
      <c r="L42" s="41">
        <f>SUM(L37:L41)</f>
        <v>40168600</v>
      </c>
      <c r="M42" s="41">
        <f>SUM(M37:M41)</f>
        <v>34160014.619999997</v>
      </c>
    </row>
    <row r="43" spans="1:13" s="17" customFormat="1" ht="15" customHeight="1" x14ac:dyDescent="0.2">
      <c r="A43" s="77" t="s">
        <v>25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17" customFormat="1" ht="15" customHeight="1" x14ac:dyDescent="0.2">
      <c r="A44" s="6" t="s">
        <v>103</v>
      </c>
      <c r="B44" s="6" t="s">
        <v>104</v>
      </c>
      <c r="C44" s="15">
        <v>7</v>
      </c>
      <c r="D44" s="15">
        <v>7</v>
      </c>
      <c r="E44" s="15">
        <v>7</v>
      </c>
      <c r="F44" s="15">
        <v>7</v>
      </c>
      <c r="G44" s="15">
        <v>7</v>
      </c>
      <c r="H44" s="15">
        <v>7</v>
      </c>
      <c r="I44" s="15">
        <v>7</v>
      </c>
      <c r="J44" s="38">
        <v>0</v>
      </c>
      <c r="K44" s="43">
        <v>5</v>
      </c>
      <c r="L44" s="41">
        <v>454000</v>
      </c>
      <c r="M44" s="41">
        <v>3178000</v>
      </c>
    </row>
    <row r="45" spans="1:13" s="17" customFormat="1" ht="15" customHeight="1" x14ac:dyDescent="0.2">
      <c r="A45" s="6" t="s">
        <v>70</v>
      </c>
      <c r="B45" s="6" t="s">
        <v>69</v>
      </c>
      <c r="C45" s="15">
        <v>23.75</v>
      </c>
      <c r="D45" s="15">
        <v>24.8</v>
      </c>
      <c r="E45" s="15">
        <v>23.75</v>
      </c>
      <c r="F45" s="15">
        <v>24.55</v>
      </c>
      <c r="G45" s="15">
        <v>23.98</v>
      </c>
      <c r="H45" s="15">
        <v>24.12</v>
      </c>
      <c r="I45" s="15">
        <v>24</v>
      </c>
      <c r="J45" s="38">
        <v>0.5</v>
      </c>
      <c r="K45" s="43">
        <v>16</v>
      </c>
      <c r="L45" s="41">
        <v>704000</v>
      </c>
      <c r="M45" s="41">
        <v>17282200</v>
      </c>
    </row>
    <row r="46" spans="1:13" s="17" customFormat="1" ht="15" customHeight="1" x14ac:dyDescent="0.2">
      <c r="A46" s="6" t="s">
        <v>177</v>
      </c>
      <c r="B46" s="6" t="s">
        <v>176</v>
      </c>
      <c r="C46" s="15">
        <v>10.75</v>
      </c>
      <c r="D46" s="15">
        <v>10.75</v>
      </c>
      <c r="E46" s="15">
        <v>10.6</v>
      </c>
      <c r="F46" s="15">
        <v>10.64</v>
      </c>
      <c r="G46" s="15">
        <v>10.5</v>
      </c>
      <c r="H46" s="15">
        <v>10.6</v>
      </c>
      <c r="I46" s="15">
        <v>10.5</v>
      </c>
      <c r="J46" s="38">
        <v>0.95</v>
      </c>
      <c r="K46" s="43">
        <v>6</v>
      </c>
      <c r="L46" s="41">
        <v>943113</v>
      </c>
      <c r="M46" s="41">
        <v>10034997.800000001</v>
      </c>
    </row>
    <row r="47" spans="1:13" s="17" customFormat="1" ht="15" customHeight="1" x14ac:dyDescent="0.2">
      <c r="A47" s="6" t="s">
        <v>147</v>
      </c>
      <c r="B47" s="6" t="s">
        <v>148</v>
      </c>
      <c r="C47" s="15">
        <v>11.77</v>
      </c>
      <c r="D47" s="15">
        <v>11.77</v>
      </c>
      <c r="E47" s="15">
        <v>11.75</v>
      </c>
      <c r="F47" s="15">
        <v>11.77</v>
      </c>
      <c r="G47" s="15">
        <v>11.79</v>
      </c>
      <c r="H47" s="15">
        <v>11.77</v>
      </c>
      <c r="I47" s="15">
        <v>11.77</v>
      </c>
      <c r="J47" s="38">
        <v>0</v>
      </c>
      <c r="K47" s="43">
        <v>5</v>
      </c>
      <c r="L47" s="41">
        <v>1340000</v>
      </c>
      <c r="M47" s="41">
        <v>15771600</v>
      </c>
    </row>
    <row r="48" spans="1:13" s="17" customFormat="1" ht="15" customHeight="1" x14ac:dyDescent="0.2">
      <c r="A48" s="6" t="s">
        <v>199</v>
      </c>
      <c r="B48" s="6" t="s">
        <v>198</v>
      </c>
      <c r="C48" s="15">
        <v>8</v>
      </c>
      <c r="D48" s="15">
        <v>8.1</v>
      </c>
      <c r="E48" s="15">
        <v>8</v>
      </c>
      <c r="F48" s="15">
        <v>8</v>
      </c>
      <c r="G48" s="15">
        <v>7.98</v>
      </c>
      <c r="H48" s="15">
        <v>8</v>
      </c>
      <c r="I48" s="15">
        <v>8</v>
      </c>
      <c r="J48" s="38">
        <v>0</v>
      </c>
      <c r="K48" s="43">
        <v>3</v>
      </c>
      <c r="L48" s="41">
        <v>130000</v>
      </c>
      <c r="M48" s="41">
        <v>1040500</v>
      </c>
    </row>
    <row r="49" spans="1:13" s="17" customFormat="1" ht="15" customHeight="1" x14ac:dyDescent="0.2">
      <c r="A49" s="6" t="s">
        <v>155</v>
      </c>
      <c r="B49" s="6" t="s">
        <v>156</v>
      </c>
      <c r="C49" s="15">
        <v>10.4</v>
      </c>
      <c r="D49" s="15">
        <v>10.75</v>
      </c>
      <c r="E49" s="15">
        <v>10.4</v>
      </c>
      <c r="F49" s="15">
        <v>10.56</v>
      </c>
      <c r="G49" s="15">
        <v>10.43</v>
      </c>
      <c r="H49" s="15">
        <v>10.75</v>
      </c>
      <c r="I49" s="15">
        <v>10.4</v>
      </c>
      <c r="J49" s="38">
        <v>3.37</v>
      </c>
      <c r="K49" s="43">
        <v>15</v>
      </c>
      <c r="L49" s="41">
        <v>2060000</v>
      </c>
      <c r="M49" s="41">
        <v>21755000</v>
      </c>
    </row>
    <row r="50" spans="1:13" s="17" customFormat="1" ht="15" customHeight="1" x14ac:dyDescent="0.2">
      <c r="A50" s="6" t="s">
        <v>216</v>
      </c>
      <c r="B50" s="6" t="s">
        <v>215</v>
      </c>
      <c r="C50" s="15">
        <v>2.99</v>
      </c>
      <c r="D50" s="15">
        <v>2.99</v>
      </c>
      <c r="E50" s="15">
        <v>2.85</v>
      </c>
      <c r="F50" s="15">
        <v>2.91</v>
      </c>
      <c r="G50" s="15">
        <v>2.98</v>
      </c>
      <c r="H50" s="15">
        <v>2.95</v>
      </c>
      <c r="I50" s="15">
        <v>2.99</v>
      </c>
      <c r="J50" s="38">
        <v>-1.34</v>
      </c>
      <c r="K50" s="43">
        <v>6</v>
      </c>
      <c r="L50" s="41">
        <v>635496</v>
      </c>
      <c r="M50" s="41">
        <v>1851453.04</v>
      </c>
    </row>
    <row r="51" spans="1:13" s="17" customFormat="1" ht="15" customHeight="1" x14ac:dyDescent="0.2">
      <c r="A51" s="6" t="s">
        <v>26</v>
      </c>
      <c r="B51" s="74"/>
      <c r="C51" s="75"/>
      <c r="D51" s="75"/>
      <c r="E51" s="75"/>
      <c r="F51" s="75"/>
      <c r="G51" s="75"/>
      <c r="H51" s="75"/>
      <c r="I51" s="75"/>
      <c r="J51" s="76"/>
      <c r="K51" s="43">
        <f>SUM(K44:K50)</f>
        <v>56</v>
      </c>
      <c r="L51" s="41">
        <f>SUM(L44:L50)</f>
        <v>6266609</v>
      </c>
      <c r="M51" s="41">
        <f>SUM(M44:M50)</f>
        <v>70913750.840000004</v>
      </c>
    </row>
    <row r="52" spans="1:13" s="17" customFormat="1" ht="15" customHeight="1" x14ac:dyDescent="0.2">
      <c r="A52" s="77" t="s">
        <v>41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9"/>
    </row>
    <row r="53" spans="1:13" s="17" customFormat="1" ht="15" customHeight="1" x14ac:dyDescent="0.2">
      <c r="A53" s="6" t="s">
        <v>91</v>
      </c>
      <c r="B53" s="6" t="s">
        <v>92</v>
      </c>
      <c r="C53" s="15">
        <v>1.4</v>
      </c>
      <c r="D53" s="15">
        <v>1.4</v>
      </c>
      <c r="E53" s="15">
        <v>1.4</v>
      </c>
      <c r="F53" s="15">
        <v>1.4</v>
      </c>
      <c r="G53" s="15">
        <v>1.4</v>
      </c>
      <c r="H53" s="15">
        <v>1.4</v>
      </c>
      <c r="I53" s="15">
        <v>1.4</v>
      </c>
      <c r="J53" s="38">
        <v>0</v>
      </c>
      <c r="K53" s="43">
        <v>1</v>
      </c>
      <c r="L53" s="41">
        <v>100000</v>
      </c>
      <c r="M53" s="41">
        <v>140000</v>
      </c>
    </row>
    <row r="54" spans="1:13" s="17" customFormat="1" ht="15" customHeight="1" x14ac:dyDescent="0.2">
      <c r="A54" s="6" t="s">
        <v>251</v>
      </c>
      <c r="B54" s="52"/>
      <c r="C54" s="53"/>
      <c r="D54" s="53"/>
      <c r="E54" s="53"/>
      <c r="F54" s="53"/>
      <c r="G54" s="53"/>
      <c r="H54" s="53"/>
      <c r="I54" s="53"/>
      <c r="J54" s="54"/>
      <c r="K54" s="43">
        <v>1</v>
      </c>
      <c r="L54" s="41">
        <v>100000</v>
      </c>
      <c r="M54" s="41">
        <v>140000</v>
      </c>
    </row>
    <row r="55" spans="1:13" s="17" customFormat="1" ht="15" customHeight="1" x14ac:dyDescent="0.2">
      <c r="A55" s="6" t="s">
        <v>212</v>
      </c>
      <c r="B55" s="74"/>
      <c r="C55" s="75"/>
      <c r="D55" s="75"/>
      <c r="E55" s="75"/>
      <c r="F55" s="75"/>
      <c r="G55" s="75"/>
      <c r="H55" s="75"/>
      <c r="I55" s="75"/>
      <c r="J55" s="76"/>
      <c r="K55" s="43">
        <f>K54+K51+K42+K35+K30+K27</f>
        <v>539</v>
      </c>
      <c r="L55" s="41">
        <f t="shared" ref="L55:M55" si="0">L54+L51+L42+L35+L30+L27</f>
        <v>1350515025</v>
      </c>
      <c r="M55" s="41">
        <f t="shared" si="0"/>
        <v>893227605.23999989</v>
      </c>
    </row>
    <row r="56" spans="1:13" s="17" customFormat="1" ht="20.100000000000001" customHeight="1" x14ac:dyDescent="0.25">
      <c r="A56" s="72" t="s">
        <v>249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1:13" s="17" customFormat="1" ht="42" customHeight="1" x14ac:dyDescent="0.2">
      <c r="A57" s="8" t="s">
        <v>27</v>
      </c>
      <c r="B57" s="9" t="s">
        <v>10</v>
      </c>
      <c r="C57" s="9" t="s">
        <v>11</v>
      </c>
      <c r="D57" s="9" t="s">
        <v>12</v>
      </c>
      <c r="E57" s="9" t="s">
        <v>13</v>
      </c>
      <c r="F57" s="9" t="s">
        <v>14</v>
      </c>
      <c r="G57" s="9" t="s">
        <v>15</v>
      </c>
      <c r="H57" s="9" t="s">
        <v>16</v>
      </c>
      <c r="I57" s="9" t="s">
        <v>17</v>
      </c>
      <c r="J57" s="31" t="s">
        <v>18</v>
      </c>
      <c r="K57" s="9" t="s">
        <v>38</v>
      </c>
      <c r="L57" s="9" t="s">
        <v>3</v>
      </c>
      <c r="M57" s="9" t="s">
        <v>19</v>
      </c>
    </row>
    <row r="58" spans="1:13" s="17" customFormat="1" ht="15" customHeight="1" x14ac:dyDescent="0.2">
      <c r="A58" s="67" t="s">
        <v>28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9"/>
    </row>
    <row r="59" spans="1:13" s="17" customFormat="1" ht="15" customHeight="1" x14ac:dyDescent="0.2">
      <c r="A59" s="6" t="s">
        <v>174</v>
      </c>
      <c r="B59" s="6" t="s">
        <v>175</v>
      </c>
      <c r="C59" s="15">
        <v>0.72</v>
      </c>
      <c r="D59" s="15">
        <v>0.72</v>
      </c>
      <c r="E59" s="15">
        <v>0.72</v>
      </c>
      <c r="F59" s="15">
        <v>0.72</v>
      </c>
      <c r="G59" s="15">
        <v>0.72</v>
      </c>
      <c r="H59" s="15">
        <v>0.72</v>
      </c>
      <c r="I59" s="15">
        <v>0.72</v>
      </c>
      <c r="J59" s="38">
        <v>0</v>
      </c>
      <c r="K59" s="43">
        <v>1</v>
      </c>
      <c r="L59" s="41">
        <v>30000</v>
      </c>
      <c r="M59" s="41">
        <v>21600</v>
      </c>
    </row>
    <row r="60" spans="1:13" s="17" customFormat="1" ht="15" customHeight="1" x14ac:dyDescent="0.2">
      <c r="A60" s="6" t="s">
        <v>250</v>
      </c>
      <c r="B60" s="74"/>
      <c r="C60" s="75"/>
      <c r="D60" s="75"/>
      <c r="E60" s="75"/>
      <c r="F60" s="75"/>
      <c r="G60" s="75"/>
      <c r="H60" s="75"/>
      <c r="I60" s="75"/>
      <c r="J60" s="76"/>
      <c r="K60" s="43">
        <v>1</v>
      </c>
      <c r="L60" s="41">
        <v>30000</v>
      </c>
      <c r="M60" s="41">
        <v>21600</v>
      </c>
    </row>
    <row r="61" spans="1:13" s="17" customFormat="1" ht="15" customHeight="1" x14ac:dyDescent="0.2">
      <c r="A61" s="6" t="s">
        <v>252</v>
      </c>
      <c r="B61" s="74"/>
      <c r="C61" s="75"/>
      <c r="D61" s="75"/>
      <c r="E61" s="75"/>
      <c r="F61" s="75"/>
      <c r="G61" s="75"/>
      <c r="H61" s="75"/>
      <c r="I61" s="75"/>
      <c r="J61" s="76"/>
      <c r="K61" s="43">
        <f>K60+K55</f>
        <v>540</v>
      </c>
      <c r="L61" s="41">
        <f t="shared" ref="L61:M61" si="1">L60+L55</f>
        <v>1350545025</v>
      </c>
      <c r="M61" s="41">
        <f t="shared" si="1"/>
        <v>893249205.23999989</v>
      </c>
    </row>
    <row r="62" spans="1:13" s="17" customFormat="1" ht="15" customHeight="1" x14ac:dyDescent="0.2">
      <c r="A62" s="36" t="s">
        <v>253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3" s="17" customFormat="1" ht="19.5" customHeight="1" x14ac:dyDescent="0.2">
      <c r="A63" s="34" t="s">
        <v>60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</row>
    <row r="64" spans="1:13" s="17" customFormat="1" ht="12" customHeight="1" x14ac:dyDescent="0.2">
      <c r="A64"/>
      <c r="B64"/>
      <c r="C64"/>
      <c r="D64"/>
      <c r="E64"/>
      <c r="F64"/>
    </row>
    <row r="66" spans="1:13" ht="12" customHeight="1" x14ac:dyDescent="0.2"/>
    <row r="67" spans="1:13" ht="12" customHeight="1" x14ac:dyDescent="0.2">
      <c r="A67" s="17"/>
      <c r="C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3" ht="12" customHeight="1" x14ac:dyDescent="0.2">
      <c r="A68" s="17"/>
      <c r="G68" s="17"/>
      <c r="H68" s="17"/>
      <c r="I68" s="17"/>
      <c r="J68" s="17"/>
      <c r="K68" s="17"/>
      <c r="L68" s="17"/>
      <c r="M68" s="17"/>
    </row>
    <row r="69" spans="1:13" ht="12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ht="12" customHeight="1" x14ac:dyDescent="0.2">
      <c r="G70" s="17"/>
      <c r="H70" s="17"/>
      <c r="I70" s="17"/>
      <c r="J70" s="17"/>
      <c r="K70" s="17"/>
      <c r="L70" s="17"/>
      <c r="M70" s="17"/>
    </row>
    <row r="71" spans="1:13" ht="12" customHeight="1" x14ac:dyDescent="0.2">
      <c r="G71" s="17"/>
      <c r="H71" s="17"/>
      <c r="I71" s="17"/>
      <c r="J71" s="17"/>
      <c r="K71" s="17"/>
      <c r="L71" s="17"/>
      <c r="M71" s="17"/>
    </row>
    <row r="72" spans="1:13" ht="12" customHeight="1" x14ac:dyDescent="0.2">
      <c r="G72" s="17"/>
      <c r="H72" s="17"/>
      <c r="I72" s="17"/>
      <c r="J72" s="17"/>
      <c r="K72" s="17"/>
      <c r="L72" s="17"/>
      <c r="M72" s="17"/>
    </row>
    <row r="73" spans="1:13" ht="12" customHeight="1" x14ac:dyDescent="0.2"/>
    <row r="74" spans="1:13" ht="12" customHeight="1" x14ac:dyDescent="0.2"/>
    <row r="75" spans="1:13" ht="12" customHeight="1" x14ac:dyDescent="0.2"/>
    <row r="76" spans="1:13" ht="12" customHeight="1" x14ac:dyDescent="0.2"/>
    <row r="77" spans="1:13" ht="12" customHeight="1" x14ac:dyDescent="0.2"/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</sheetData>
  <mergeCells count="23">
    <mergeCell ref="A56:M56"/>
    <mergeCell ref="A58:M58"/>
    <mergeCell ref="B60:J60"/>
    <mergeCell ref="B61:J61"/>
    <mergeCell ref="A43:M43"/>
    <mergeCell ref="B51:J51"/>
    <mergeCell ref="B42:J42"/>
    <mergeCell ref="B55:J55"/>
    <mergeCell ref="B27:J27"/>
    <mergeCell ref="A36:M36"/>
    <mergeCell ref="B35:J35"/>
    <mergeCell ref="A31:M31"/>
    <mergeCell ref="A28:M28"/>
    <mergeCell ref="B30:J30"/>
    <mergeCell ref="A52:M52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opLeftCell="A16" workbookViewId="0">
      <selection activeCell="B40" sqref="B40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6" t="s">
        <v>0</v>
      </c>
      <c r="C1" s="86"/>
      <c r="D1" s="86"/>
      <c r="E1" s="86"/>
      <c r="F1" s="55"/>
    </row>
    <row r="2" spans="2:7" ht="18" customHeight="1" x14ac:dyDescent="0.25">
      <c r="B2" s="86" t="s">
        <v>269</v>
      </c>
      <c r="C2" s="86"/>
      <c r="D2" s="86"/>
      <c r="E2" s="86"/>
      <c r="F2" s="86"/>
    </row>
    <row r="3" spans="2:7" ht="18" customHeight="1" x14ac:dyDescent="0.25">
      <c r="B3" s="55" t="s">
        <v>254</v>
      </c>
      <c r="C3" s="55"/>
      <c r="D3" s="55"/>
      <c r="E3" s="55"/>
      <c r="F3" s="55"/>
    </row>
    <row r="4" spans="2:7" ht="18" customHeight="1" x14ac:dyDescent="0.25">
      <c r="B4" s="55"/>
      <c r="C4" s="55"/>
      <c r="D4" s="55"/>
      <c r="E4" s="55"/>
      <c r="F4" s="55"/>
    </row>
    <row r="5" spans="2:7" ht="17.100000000000001" customHeight="1" x14ac:dyDescent="0.2">
      <c r="B5" s="56"/>
      <c r="C5" s="85" t="s">
        <v>255</v>
      </c>
      <c r="D5" s="85"/>
      <c r="E5" s="56"/>
      <c r="F5" s="56"/>
    </row>
    <row r="6" spans="2:7" ht="32.25" customHeight="1" x14ac:dyDescent="0.2">
      <c r="B6" s="57" t="s">
        <v>9</v>
      </c>
      <c r="C6" s="58" t="s">
        <v>10</v>
      </c>
      <c r="D6" s="59" t="s">
        <v>256</v>
      </c>
      <c r="E6" s="58" t="s">
        <v>257</v>
      </c>
      <c r="F6" s="58" t="s">
        <v>258</v>
      </c>
    </row>
    <row r="7" spans="2:7" ht="17.100000000000001" customHeight="1" x14ac:dyDescent="0.2">
      <c r="B7" s="80" t="s">
        <v>259</v>
      </c>
      <c r="C7" s="81"/>
      <c r="D7" s="81"/>
      <c r="E7" s="81"/>
      <c r="F7" s="82"/>
    </row>
    <row r="8" spans="2:7" ht="17.100000000000001" customHeight="1" x14ac:dyDescent="0.2">
      <c r="B8" s="60" t="s">
        <v>232</v>
      </c>
      <c r="C8" s="60" t="s">
        <v>231</v>
      </c>
      <c r="D8" s="60">
        <v>22</v>
      </c>
      <c r="E8" s="60">
        <v>50250000</v>
      </c>
      <c r="F8" s="60">
        <v>35777500</v>
      </c>
    </row>
    <row r="9" spans="2:7" ht="17.100000000000001" customHeight="1" x14ac:dyDescent="0.2">
      <c r="B9" s="60" t="s">
        <v>261</v>
      </c>
      <c r="C9" s="60" t="s">
        <v>100</v>
      </c>
      <c r="D9" s="60">
        <v>2</v>
      </c>
      <c r="E9" s="60">
        <v>1000000</v>
      </c>
      <c r="F9" s="60">
        <v>424380</v>
      </c>
    </row>
    <row r="10" spans="2:7" ht="17.100000000000001" customHeight="1" x14ac:dyDescent="0.2">
      <c r="B10" s="60" t="s">
        <v>77</v>
      </c>
      <c r="C10" s="60" t="s">
        <v>71</v>
      </c>
      <c r="D10" s="60">
        <v>1</v>
      </c>
      <c r="E10" s="60">
        <v>1000000</v>
      </c>
      <c r="F10" s="60">
        <v>330000</v>
      </c>
    </row>
    <row r="11" spans="2:7" ht="17.100000000000001" customHeight="1" x14ac:dyDescent="0.2">
      <c r="B11" s="60" t="s">
        <v>200</v>
      </c>
      <c r="C11" s="60" t="s">
        <v>201</v>
      </c>
      <c r="D11" s="60">
        <v>25</v>
      </c>
      <c r="E11" s="60">
        <v>94550000</v>
      </c>
      <c r="F11" s="60">
        <v>82258500</v>
      </c>
      <c r="G11" s="64"/>
    </row>
    <row r="12" spans="2:7" ht="17.100000000000001" customHeight="1" x14ac:dyDescent="0.2">
      <c r="B12" s="61" t="s">
        <v>262</v>
      </c>
      <c r="C12" s="62"/>
      <c r="D12" s="60">
        <f>SUM(D8:D11)</f>
        <v>50</v>
      </c>
      <c r="E12" s="60">
        <f>SUM(E8:E11)</f>
        <v>146800000</v>
      </c>
      <c r="F12" s="60">
        <f>SUM(F8:F11)</f>
        <v>118790380</v>
      </c>
      <c r="G12" s="64"/>
    </row>
    <row r="13" spans="2:7" ht="17.100000000000001" customHeight="1" x14ac:dyDescent="0.2">
      <c r="B13" s="80" t="s">
        <v>21</v>
      </c>
      <c r="C13" s="81"/>
      <c r="D13" s="81"/>
      <c r="E13" s="81"/>
      <c r="F13" s="82"/>
      <c r="G13" s="64"/>
    </row>
    <row r="14" spans="2:7" ht="17.100000000000001" customHeight="1" x14ac:dyDescent="0.2">
      <c r="B14" s="60" t="s">
        <v>237</v>
      </c>
      <c r="C14" s="63" t="s">
        <v>238</v>
      </c>
      <c r="D14" s="63">
        <v>12</v>
      </c>
      <c r="E14" s="63">
        <v>18000000</v>
      </c>
      <c r="F14" s="60">
        <v>35968000</v>
      </c>
    </row>
    <row r="15" spans="2:7" ht="17.100000000000001" customHeight="1" x14ac:dyDescent="0.2">
      <c r="B15" s="61" t="s">
        <v>263</v>
      </c>
      <c r="C15" s="63"/>
      <c r="D15" s="63">
        <f>SUM(D14)</f>
        <v>12</v>
      </c>
      <c r="E15" s="63">
        <f>SUM(E14)</f>
        <v>18000000</v>
      </c>
      <c r="F15" s="60">
        <f>SUM(F14)</f>
        <v>35968000</v>
      </c>
    </row>
    <row r="16" spans="2:7" ht="15.75" x14ac:dyDescent="0.2">
      <c r="B16" s="83" t="s">
        <v>252</v>
      </c>
      <c r="C16" s="84"/>
      <c r="D16" s="60">
        <f>D15+D12</f>
        <v>62</v>
      </c>
      <c r="E16" s="60">
        <f>E15+E12</f>
        <v>164800000</v>
      </c>
      <c r="F16" s="60">
        <f>F15+F12</f>
        <v>154758380</v>
      </c>
    </row>
    <row r="19" spans="2:6" ht="18" x14ac:dyDescent="0.2">
      <c r="B19" s="56"/>
      <c r="C19" s="85" t="s">
        <v>265</v>
      </c>
      <c r="D19" s="85"/>
      <c r="E19" s="56"/>
      <c r="F19" s="56"/>
    </row>
    <row r="20" spans="2:6" ht="15" x14ac:dyDescent="0.2">
      <c r="B20" s="57" t="s">
        <v>9</v>
      </c>
      <c r="C20" s="58" t="s">
        <v>10</v>
      </c>
      <c r="D20" s="59" t="s">
        <v>256</v>
      </c>
      <c r="E20" s="58" t="s">
        <v>257</v>
      </c>
      <c r="F20" s="58" t="s">
        <v>258</v>
      </c>
    </row>
    <row r="21" spans="2:6" ht="15.75" x14ac:dyDescent="0.2">
      <c r="B21" s="80" t="s">
        <v>259</v>
      </c>
      <c r="C21" s="81"/>
      <c r="D21" s="81"/>
      <c r="E21" s="81"/>
      <c r="F21" s="82"/>
    </row>
    <row r="22" spans="2:6" x14ac:dyDescent="0.2">
      <c r="B22" s="60" t="s">
        <v>260</v>
      </c>
      <c r="C22" s="63" t="s">
        <v>152</v>
      </c>
      <c r="D22" s="63">
        <v>1</v>
      </c>
      <c r="E22" s="63">
        <v>2000000</v>
      </c>
      <c r="F22" s="60">
        <v>760000</v>
      </c>
    </row>
    <row r="23" spans="2:6" x14ac:dyDescent="0.2">
      <c r="B23" s="60" t="s">
        <v>232</v>
      </c>
      <c r="C23" s="63" t="s">
        <v>231</v>
      </c>
      <c r="D23" s="63">
        <v>4</v>
      </c>
      <c r="E23" s="63">
        <v>12500000</v>
      </c>
      <c r="F23" s="60">
        <v>9000000</v>
      </c>
    </row>
    <row r="24" spans="2:6" x14ac:dyDescent="0.2">
      <c r="B24" s="60" t="s">
        <v>261</v>
      </c>
      <c r="C24" s="63" t="s">
        <v>100</v>
      </c>
      <c r="D24" s="63">
        <v>2</v>
      </c>
      <c r="E24" s="63">
        <v>8312536</v>
      </c>
      <c r="F24" s="60">
        <v>3574390.48</v>
      </c>
    </row>
    <row r="25" spans="2:6" x14ac:dyDescent="0.2">
      <c r="B25" s="60" t="s">
        <v>120</v>
      </c>
      <c r="C25" s="63" t="s">
        <v>137</v>
      </c>
      <c r="D25" s="63">
        <v>3</v>
      </c>
      <c r="E25" s="63">
        <v>6000000</v>
      </c>
      <c r="F25" s="60">
        <v>2700000</v>
      </c>
    </row>
    <row r="26" spans="2:6" x14ac:dyDescent="0.2">
      <c r="B26" s="60" t="s">
        <v>200</v>
      </c>
      <c r="C26" s="63" t="s">
        <v>201</v>
      </c>
      <c r="D26" s="63">
        <v>20</v>
      </c>
      <c r="E26" s="63">
        <v>100000000</v>
      </c>
      <c r="F26" s="60">
        <v>87000000</v>
      </c>
    </row>
    <row r="27" spans="2:6" ht="15" x14ac:dyDescent="0.2">
      <c r="B27" s="61" t="s">
        <v>262</v>
      </c>
      <c r="C27" s="62"/>
      <c r="D27" s="60">
        <f>SUM(D22:D26)</f>
        <v>30</v>
      </c>
      <c r="E27" s="60">
        <f>SUM(E22:E26)</f>
        <v>128812536</v>
      </c>
      <c r="F27" s="60">
        <f>SUM(F22:F26)</f>
        <v>103034390.48</v>
      </c>
    </row>
    <row r="28" spans="2:6" ht="15.75" x14ac:dyDescent="0.2">
      <c r="B28" s="80" t="s">
        <v>21</v>
      </c>
      <c r="C28" s="81"/>
      <c r="D28" s="81"/>
      <c r="E28" s="81"/>
      <c r="F28" s="82"/>
    </row>
    <row r="29" spans="2:6" x14ac:dyDescent="0.2">
      <c r="B29" s="60" t="s">
        <v>237</v>
      </c>
      <c r="C29" s="63" t="s">
        <v>238</v>
      </c>
      <c r="D29" s="63">
        <v>23</v>
      </c>
      <c r="E29" s="63">
        <v>25000000</v>
      </c>
      <c r="F29" s="60">
        <v>50024000</v>
      </c>
    </row>
    <row r="30" spans="2:6" ht="15" x14ac:dyDescent="0.2">
      <c r="B30" s="61" t="s">
        <v>263</v>
      </c>
      <c r="C30" s="63"/>
      <c r="D30" s="63">
        <f>SUM(D29)</f>
        <v>23</v>
      </c>
      <c r="E30" s="63">
        <f>SUM(E29)</f>
        <v>25000000</v>
      </c>
      <c r="F30" s="60">
        <f>SUM(F29)</f>
        <v>50024000</v>
      </c>
    </row>
    <row r="31" spans="2:6" ht="15.75" x14ac:dyDescent="0.2">
      <c r="B31" s="80" t="s">
        <v>23</v>
      </c>
      <c r="C31" s="81"/>
      <c r="D31" s="81"/>
      <c r="E31" s="81"/>
      <c r="F31" s="82"/>
    </row>
    <row r="32" spans="2:6" x14ac:dyDescent="0.2">
      <c r="B32" s="60" t="s">
        <v>61</v>
      </c>
      <c r="C32" s="63" t="s">
        <v>62</v>
      </c>
      <c r="D32" s="63">
        <v>1</v>
      </c>
      <c r="E32" s="63">
        <v>3000000</v>
      </c>
      <c r="F32" s="60">
        <v>1860000</v>
      </c>
    </row>
    <row r="33" spans="2:6" ht="15" x14ac:dyDescent="0.2">
      <c r="B33" s="61" t="s">
        <v>264</v>
      </c>
      <c r="C33" s="62"/>
      <c r="D33" s="60">
        <f>SUM(D32)</f>
        <v>1</v>
      </c>
      <c r="E33" s="60">
        <f>SUM(E32)</f>
        <v>3000000</v>
      </c>
      <c r="F33" s="60">
        <f>SUM(F32)</f>
        <v>1860000</v>
      </c>
    </row>
    <row r="34" spans="2:6" ht="15.75" x14ac:dyDescent="0.2">
      <c r="B34" s="80" t="s">
        <v>266</v>
      </c>
      <c r="C34" s="81"/>
      <c r="D34" s="81"/>
      <c r="E34" s="81"/>
      <c r="F34" s="82"/>
    </row>
    <row r="35" spans="2:6" x14ac:dyDescent="0.2">
      <c r="B35" s="60" t="s">
        <v>70</v>
      </c>
      <c r="C35" s="63" t="s">
        <v>69</v>
      </c>
      <c r="D35" s="60">
        <v>6</v>
      </c>
      <c r="E35" s="60">
        <v>145000</v>
      </c>
      <c r="F35" s="60">
        <v>3491650</v>
      </c>
    </row>
    <row r="36" spans="2:6" x14ac:dyDescent="0.2">
      <c r="B36" s="60" t="s">
        <v>267</v>
      </c>
      <c r="C36" s="63" t="s">
        <v>148</v>
      </c>
      <c r="D36" s="60">
        <v>2</v>
      </c>
      <c r="E36" s="60">
        <v>580000</v>
      </c>
      <c r="F36" s="60">
        <v>6826600</v>
      </c>
    </row>
    <row r="37" spans="2:6" ht="15" x14ac:dyDescent="0.2">
      <c r="B37" s="61" t="s">
        <v>268</v>
      </c>
      <c r="C37" s="62"/>
      <c r="D37" s="60">
        <f>SUM(D35:D36)</f>
        <v>8</v>
      </c>
      <c r="E37" s="60">
        <f>SUM(E35:E36)</f>
        <v>725000</v>
      </c>
      <c r="F37" s="60">
        <f>SUM(F35:F36)</f>
        <v>10318250</v>
      </c>
    </row>
    <row r="38" spans="2:6" ht="15.75" x14ac:dyDescent="0.2">
      <c r="B38" s="83" t="s">
        <v>252</v>
      </c>
      <c r="C38" s="84"/>
      <c r="D38" s="60">
        <f>D37+D33+D30+D27</f>
        <v>62</v>
      </c>
      <c r="E38" s="60">
        <f>E37+E33+E30+E27</f>
        <v>157537536</v>
      </c>
      <c r="F38" s="60">
        <f>F37+F33+F30+F27</f>
        <v>165236640.48000002</v>
      </c>
    </row>
    <row r="40" spans="2:6" ht="18" x14ac:dyDescent="0.25">
      <c r="B40" s="55"/>
      <c r="C40" s="55"/>
      <c r="D40" s="55"/>
      <c r="E40" s="55"/>
      <c r="F40" s="55"/>
    </row>
  </sheetData>
  <mergeCells count="12">
    <mergeCell ref="B38:C38"/>
    <mergeCell ref="B31:F31"/>
    <mergeCell ref="B34:F34"/>
    <mergeCell ref="B13:F13"/>
    <mergeCell ref="B16:C16"/>
    <mergeCell ref="C19:D19"/>
    <mergeCell ref="B28:F28"/>
    <mergeCell ref="B1:E1"/>
    <mergeCell ref="B2:F2"/>
    <mergeCell ref="C5:D5"/>
    <mergeCell ref="B7:F7"/>
    <mergeCell ref="B21:F21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abSelected="1" topLeftCell="A28" workbookViewId="0">
      <selection activeCell="F29" sqref="F29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9" t="s">
        <v>246</v>
      </c>
      <c r="C1" s="89"/>
      <c r="D1" s="89"/>
      <c r="E1" s="89"/>
      <c r="F1" s="89"/>
      <c r="G1" s="89"/>
      <c r="H1" s="89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7" t="s">
        <v>50</v>
      </c>
      <c r="C3" s="88"/>
      <c r="D3" s="88"/>
      <c r="E3" s="88"/>
      <c r="F3" s="88"/>
      <c r="G3" s="88"/>
      <c r="H3" s="90"/>
    </row>
    <row r="4" spans="2:14" s="17" customFormat="1" ht="15.75" customHeight="1" x14ac:dyDescent="0.2">
      <c r="B4" s="7" t="s">
        <v>140</v>
      </c>
      <c r="C4" s="7" t="s">
        <v>141</v>
      </c>
      <c r="D4" s="13">
        <v>0.45</v>
      </c>
      <c r="E4" s="11">
        <v>0.45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108</v>
      </c>
      <c r="C5" s="7" t="s">
        <v>109</v>
      </c>
      <c r="D5" s="13">
        <v>1</v>
      </c>
      <c r="E5" s="11">
        <v>1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89</v>
      </c>
      <c r="C6" s="7" t="s">
        <v>90</v>
      </c>
      <c r="D6" s="13">
        <v>1.02</v>
      </c>
      <c r="E6" s="11">
        <v>1.02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192</v>
      </c>
      <c r="C7" s="7" t="s">
        <v>193</v>
      </c>
      <c r="D7" s="13">
        <v>0.22</v>
      </c>
      <c r="E7" s="11">
        <v>0.22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242</v>
      </c>
      <c r="C8" s="7" t="s">
        <v>243</v>
      </c>
      <c r="D8" s="13">
        <v>0.31</v>
      </c>
      <c r="E8" s="11">
        <v>0.31</v>
      </c>
      <c r="F8" s="10" t="s">
        <v>35</v>
      </c>
      <c r="G8" s="11" t="s">
        <v>29</v>
      </c>
      <c r="H8" s="11" t="s">
        <v>29</v>
      </c>
    </row>
    <row r="9" spans="2:14" s="17" customFormat="1" ht="15.75" customHeight="1" x14ac:dyDescent="0.2">
      <c r="B9" s="7" t="s">
        <v>75</v>
      </c>
      <c r="C9" s="7" t="s">
        <v>76</v>
      </c>
      <c r="D9" s="13">
        <v>0.27</v>
      </c>
      <c r="E9" s="11">
        <v>0.27</v>
      </c>
      <c r="F9" s="10" t="s">
        <v>35</v>
      </c>
      <c r="G9" s="11" t="s">
        <v>29</v>
      </c>
      <c r="H9" s="11" t="s">
        <v>29</v>
      </c>
    </row>
    <row r="10" spans="2:14" s="17" customFormat="1" ht="15.75" customHeight="1" x14ac:dyDescent="0.2">
      <c r="B10" s="7" t="s">
        <v>145</v>
      </c>
      <c r="C10" s="7" t="s">
        <v>146</v>
      </c>
      <c r="D10" s="13">
        <v>0.21</v>
      </c>
      <c r="E10" s="11">
        <v>0.21</v>
      </c>
      <c r="F10" s="10" t="s">
        <v>35</v>
      </c>
      <c r="G10" s="11" t="s">
        <v>29</v>
      </c>
      <c r="H10" s="11" t="s">
        <v>29</v>
      </c>
    </row>
    <row r="11" spans="2:14" s="17" customFormat="1" ht="15.75" customHeight="1" x14ac:dyDescent="0.2">
      <c r="B11" s="87" t="s">
        <v>101</v>
      </c>
      <c r="C11" s="88"/>
      <c r="D11" s="88"/>
      <c r="E11" s="88"/>
      <c r="F11" s="88"/>
      <c r="G11" s="88"/>
      <c r="H11" s="90"/>
    </row>
    <row r="12" spans="2:14" s="17" customFormat="1" ht="15.75" customHeight="1" x14ac:dyDescent="0.2">
      <c r="B12" s="7" t="s">
        <v>233</v>
      </c>
      <c r="C12" s="7" t="s">
        <v>234</v>
      </c>
      <c r="D12" s="13">
        <v>3.05</v>
      </c>
      <c r="E12" s="11">
        <v>3.05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87" t="s">
        <v>48</v>
      </c>
      <c r="C13" s="88"/>
      <c r="D13" s="88"/>
      <c r="E13" s="88"/>
      <c r="F13" s="88"/>
      <c r="G13" s="88"/>
      <c r="H13" s="90"/>
    </row>
    <row r="14" spans="2:14" s="17" customFormat="1" ht="15" customHeight="1" x14ac:dyDescent="0.2">
      <c r="B14" s="7" t="s">
        <v>178</v>
      </c>
      <c r="C14" s="7" t="s">
        <v>179</v>
      </c>
      <c r="D14" s="13">
        <v>0.33</v>
      </c>
      <c r="E14" s="11">
        <v>0.33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7" t="s">
        <v>72</v>
      </c>
      <c r="C15" s="7" t="s">
        <v>73</v>
      </c>
      <c r="D15" s="13">
        <v>0.57999999999999996</v>
      </c>
      <c r="E15" s="11">
        <v>0.57999999999999996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7" t="s">
        <v>221</v>
      </c>
      <c r="C16" s="7" t="s">
        <v>222</v>
      </c>
      <c r="D16" s="13">
        <v>0.94</v>
      </c>
      <c r="E16" s="11">
        <v>0.94</v>
      </c>
      <c r="F16" s="10" t="s">
        <v>35</v>
      </c>
      <c r="G16" s="11" t="s">
        <v>29</v>
      </c>
      <c r="H16" s="11" t="s">
        <v>29</v>
      </c>
    </row>
    <row r="17" spans="2:8" s="17" customFormat="1" ht="15" customHeight="1" x14ac:dyDescent="0.2">
      <c r="B17" s="7" t="s">
        <v>42</v>
      </c>
      <c r="C17" s="7" t="s">
        <v>51</v>
      </c>
      <c r="D17" s="13">
        <v>0.37</v>
      </c>
      <c r="E17" s="13">
        <v>0.37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87" t="s">
        <v>28</v>
      </c>
      <c r="C18" s="88"/>
      <c r="D18" s="88"/>
      <c r="E18" s="88"/>
      <c r="F18" s="88"/>
      <c r="G18" s="88"/>
      <c r="H18" s="90"/>
    </row>
    <row r="19" spans="2:8" s="17" customFormat="1" ht="15" customHeight="1" x14ac:dyDescent="0.2">
      <c r="B19" s="42" t="s">
        <v>217</v>
      </c>
      <c r="C19" s="7" t="s">
        <v>218</v>
      </c>
      <c r="D19" s="13">
        <v>0.89</v>
      </c>
      <c r="E19" s="11">
        <v>0.89</v>
      </c>
      <c r="F19" s="10" t="s">
        <v>35</v>
      </c>
      <c r="G19" s="11" t="s">
        <v>29</v>
      </c>
      <c r="H19" s="11" t="s">
        <v>29</v>
      </c>
    </row>
    <row r="20" spans="2:8" s="17" customFormat="1" ht="15" customHeight="1" x14ac:dyDescent="0.2">
      <c r="B20" s="42" t="s">
        <v>149</v>
      </c>
      <c r="C20" s="7" t="s">
        <v>150</v>
      </c>
      <c r="D20" s="13">
        <v>0.46</v>
      </c>
      <c r="E20" s="11">
        <v>0.46</v>
      </c>
      <c r="F20" s="10" t="s">
        <v>35</v>
      </c>
      <c r="G20" s="11" t="s">
        <v>29</v>
      </c>
      <c r="H20" s="11" t="s">
        <v>29</v>
      </c>
    </row>
    <row r="21" spans="2:8" s="17" customFormat="1" ht="15" customHeight="1" x14ac:dyDescent="0.2">
      <c r="B21" s="87" t="s">
        <v>21</v>
      </c>
      <c r="C21" s="88"/>
      <c r="D21" s="88"/>
      <c r="E21" s="88"/>
      <c r="F21" s="88"/>
      <c r="G21" s="88"/>
      <c r="H21" s="90"/>
    </row>
    <row r="22" spans="2:8" s="17" customFormat="1" ht="15" customHeight="1" x14ac:dyDescent="0.2">
      <c r="B22" s="7" t="s">
        <v>142</v>
      </c>
      <c r="C22" s="7" t="s">
        <v>143</v>
      </c>
      <c r="D22" s="13">
        <v>0.72</v>
      </c>
      <c r="E22" s="11">
        <v>0.72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7" t="s">
        <v>228</v>
      </c>
      <c r="C23" s="7" t="s">
        <v>229</v>
      </c>
      <c r="D23" s="13">
        <v>0.38</v>
      </c>
      <c r="E23" s="11">
        <v>0.38</v>
      </c>
      <c r="F23" s="10" t="s">
        <v>35</v>
      </c>
      <c r="G23" s="11" t="s">
        <v>29</v>
      </c>
      <c r="H23" s="11" t="s">
        <v>29</v>
      </c>
    </row>
    <row r="24" spans="2:8" s="17" customFormat="1" ht="15" customHeight="1" x14ac:dyDescent="0.2">
      <c r="B24" s="7" t="s">
        <v>133</v>
      </c>
      <c r="C24" s="7" t="s">
        <v>134</v>
      </c>
      <c r="D24" s="13">
        <v>14</v>
      </c>
      <c r="E24" s="13">
        <v>14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87" t="s">
        <v>23</v>
      </c>
      <c r="C25" s="88"/>
      <c r="D25" s="88"/>
      <c r="E25" s="88"/>
      <c r="F25" s="88"/>
      <c r="G25" s="88"/>
      <c r="H25" s="90"/>
    </row>
    <row r="26" spans="2:8" s="17" customFormat="1" ht="15" customHeight="1" x14ac:dyDescent="0.2">
      <c r="B26" s="7" t="s">
        <v>37</v>
      </c>
      <c r="C26" s="7" t="s">
        <v>43</v>
      </c>
      <c r="D26" s="13">
        <v>1.3</v>
      </c>
      <c r="E26" s="11">
        <v>1.3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7" t="s">
        <v>123</v>
      </c>
      <c r="C27" s="7" t="s">
        <v>124</v>
      </c>
      <c r="D27" s="13">
        <v>0.55000000000000004</v>
      </c>
      <c r="E27" s="11">
        <v>0.55000000000000004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7" t="s">
        <v>129</v>
      </c>
      <c r="C28" s="7" t="s">
        <v>132</v>
      </c>
      <c r="D28" s="13">
        <v>0.6</v>
      </c>
      <c r="E28" s="11">
        <v>0.6</v>
      </c>
      <c r="F28" s="10" t="s">
        <v>35</v>
      </c>
      <c r="G28" s="11" t="s">
        <v>29</v>
      </c>
      <c r="H28" s="11" t="s">
        <v>29</v>
      </c>
    </row>
    <row r="29" spans="2:8" s="17" customFormat="1" ht="15" customHeight="1" x14ac:dyDescent="0.2">
      <c r="B29" s="6" t="s">
        <v>180</v>
      </c>
      <c r="C29" s="7" t="s">
        <v>181</v>
      </c>
      <c r="D29" s="13">
        <v>0.53</v>
      </c>
      <c r="E29" s="11">
        <v>0.53</v>
      </c>
      <c r="F29" s="10" t="s">
        <v>35</v>
      </c>
      <c r="G29" s="11" t="s">
        <v>29</v>
      </c>
      <c r="H29" s="11" t="s">
        <v>29</v>
      </c>
    </row>
    <row r="30" spans="2:8" s="17" customFormat="1" ht="15" customHeight="1" x14ac:dyDescent="0.2">
      <c r="B30" s="6" t="s">
        <v>191</v>
      </c>
      <c r="C30" s="7" t="s">
        <v>190</v>
      </c>
      <c r="D30" s="13">
        <v>1.35</v>
      </c>
      <c r="E30" s="11">
        <v>1.35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7" t="s">
        <v>112</v>
      </c>
      <c r="C31" s="7" t="s">
        <v>113</v>
      </c>
      <c r="D31" s="13">
        <v>4.49</v>
      </c>
      <c r="E31" s="11">
        <v>4.5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183</v>
      </c>
      <c r="C32" s="7" t="s">
        <v>182</v>
      </c>
      <c r="D32" s="13">
        <v>6.4</v>
      </c>
      <c r="E32" s="11">
        <v>6.4</v>
      </c>
      <c r="F32" s="10" t="s">
        <v>35</v>
      </c>
      <c r="G32" s="11" t="s">
        <v>29</v>
      </c>
      <c r="H32" s="11" t="s">
        <v>29</v>
      </c>
    </row>
    <row r="33" spans="2:9" s="17" customFormat="1" ht="15" customHeight="1" x14ac:dyDescent="0.2">
      <c r="B33" s="7" t="s">
        <v>205</v>
      </c>
      <c r="C33" s="7" t="s">
        <v>204</v>
      </c>
      <c r="D33" s="13">
        <v>0.28999999999999998</v>
      </c>
      <c r="E33" s="11">
        <v>0.28999999999999998</v>
      </c>
      <c r="F33" s="10" t="s">
        <v>35</v>
      </c>
      <c r="G33" s="11" t="s">
        <v>29</v>
      </c>
      <c r="H33" s="11" t="s">
        <v>29</v>
      </c>
    </row>
    <row r="34" spans="2:9" s="17" customFormat="1" ht="15" customHeight="1" x14ac:dyDescent="0.2">
      <c r="B34" s="87" t="s">
        <v>25</v>
      </c>
      <c r="C34" s="88"/>
      <c r="D34" s="88"/>
      <c r="E34" s="88"/>
      <c r="F34" s="88"/>
      <c r="G34" s="88"/>
      <c r="H34" s="90"/>
    </row>
    <row r="35" spans="2:9" s="17" customFormat="1" ht="15" customHeight="1" x14ac:dyDescent="0.2">
      <c r="B35" s="7" t="s">
        <v>172</v>
      </c>
      <c r="C35" s="7" t="s">
        <v>173</v>
      </c>
      <c r="D35" s="13">
        <v>15</v>
      </c>
      <c r="E35" s="11">
        <v>15</v>
      </c>
      <c r="F35" s="10" t="s">
        <v>35</v>
      </c>
      <c r="G35" s="11" t="s">
        <v>29</v>
      </c>
      <c r="H35" s="11" t="s">
        <v>29</v>
      </c>
    </row>
    <row r="36" spans="2:9" s="17" customFormat="1" ht="15" customHeight="1" x14ac:dyDescent="0.2">
      <c r="B36" s="7" t="s">
        <v>125</v>
      </c>
      <c r="C36" s="7" t="s">
        <v>126</v>
      </c>
      <c r="D36" s="13">
        <v>1.6</v>
      </c>
      <c r="E36" s="11">
        <v>1.6</v>
      </c>
      <c r="F36" s="10" t="s">
        <v>35</v>
      </c>
      <c r="G36" s="11" t="s">
        <v>29</v>
      </c>
      <c r="H36" s="11" t="s">
        <v>29</v>
      </c>
    </row>
    <row r="37" spans="2:9" s="17" customFormat="1" ht="15" customHeight="1" x14ac:dyDescent="0.2">
      <c r="B37" s="87" t="s">
        <v>41</v>
      </c>
      <c r="C37" s="88"/>
      <c r="D37" s="88"/>
      <c r="E37" s="88"/>
      <c r="F37" s="88"/>
      <c r="G37" s="88"/>
      <c r="H37" s="90"/>
    </row>
    <row r="38" spans="2:9" s="17" customFormat="1" ht="15" customHeight="1" x14ac:dyDescent="0.2">
      <c r="B38" s="7" t="s">
        <v>127</v>
      </c>
      <c r="C38" s="7" t="s">
        <v>128</v>
      </c>
      <c r="D38" s="13">
        <v>2.5</v>
      </c>
      <c r="E38" s="11">
        <v>2.0499999999999998</v>
      </c>
      <c r="F38" s="10" t="s">
        <v>35</v>
      </c>
      <c r="G38" s="11" t="s">
        <v>29</v>
      </c>
      <c r="H38" s="11" t="s">
        <v>29</v>
      </c>
    </row>
    <row r="39" spans="2:9" s="17" customFormat="1" ht="15" customHeight="1" x14ac:dyDescent="0.2">
      <c r="B39" s="7" t="s">
        <v>66</v>
      </c>
      <c r="C39" s="7" t="s">
        <v>67</v>
      </c>
      <c r="D39" s="13">
        <v>6.66</v>
      </c>
      <c r="E39" s="11">
        <v>6.65</v>
      </c>
      <c r="F39" s="10" t="s">
        <v>35</v>
      </c>
      <c r="G39" s="11" t="s">
        <v>29</v>
      </c>
      <c r="H39" s="11" t="s">
        <v>29</v>
      </c>
    </row>
    <row r="40" spans="2:9" s="17" customFormat="1" ht="15" customHeight="1" x14ac:dyDescent="0.2">
      <c r="B40" s="7" t="s">
        <v>78</v>
      </c>
      <c r="C40" s="7" t="s">
        <v>79</v>
      </c>
      <c r="D40" s="13">
        <v>7.3</v>
      </c>
      <c r="E40" s="11">
        <v>7.3</v>
      </c>
      <c r="F40" s="10" t="s">
        <v>35</v>
      </c>
      <c r="G40" s="11" t="s">
        <v>29</v>
      </c>
      <c r="H40" s="11" t="s">
        <v>29</v>
      </c>
    </row>
    <row r="41" spans="2:9" s="17" customFormat="1" ht="15" customHeight="1" x14ac:dyDescent="0.2">
      <c r="B41" s="7" t="s">
        <v>153</v>
      </c>
      <c r="C41" s="7" t="s">
        <v>154</v>
      </c>
      <c r="D41" s="13">
        <v>0.66</v>
      </c>
      <c r="E41" s="11">
        <v>0.65</v>
      </c>
      <c r="F41" s="10" t="s">
        <v>35</v>
      </c>
      <c r="G41" s="11" t="s">
        <v>29</v>
      </c>
      <c r="H41" s="11" t="s">
        <v>29</v>
      </c>
    </row>
    <row r="42" spans="2:9" s="17" customFormat="1" ht="53.25" customHeight="1" x14ac:dyDescent="0.2">
      <c r="B42" s="7" t="s">
        <v>9</v>
      </c>
      <c r="C42" s="12" t="s">
        <v>10</v>
      </c>
      <c r="D42" s="1" t="s">
        <v>30</v>
      </c>
      <c r="E42" s="1" t="s">
        <v>16</v>
      </c>
      <c r="F42" s="10" t="s">
        <v>31</v>
      </c>
      <c r="G42" s="1" t="s">
        <v>32</v>
      </c>
      <c r="H42" s="1" t="s">
        <v>33</v>
      </c>
      <c r="I42"/>
    </row>
    <row r="43" spans="2:9" s="17" customFormat="1" ht="15" customHeight="1" x14ac:dyDescent="0.2">
      <c r="B43" s="87" t="s">
        <v>50</v>
      </c>
      <c r="C43" s="88"/>
      <c r="D43" s="88"/>
      <c r="E43" s="88"/>
      <c r="F43" s="88"/>
      <c r="G43" s="88"/>
      <c r="H43" s="90"/>
    </row>
    <row r="44" spans="2:9" s="17" customFormat="1" ht="15" customHeight="1" x14ac:dyDescent="0.2">
      <c r="B44" s="7" t="s">
        <v>210</v>
      </c>
      <c r="C44" s="7" t="s">
        <v>211</v>
      </c>
      <c r="D44" s="13">
        <v>0.7</v>
      </c>
      <c r="E44" s="11">
        <v>0.7</v>
      </c>
      <c r="F44" s="10" t="s">
        <v>35</v>
      </c>
      <c r="G44" s="11" t="s">
        <v>29</v>
      </c>
      <c r="H44" s="11" t="s">
        <v>29</v>
      </c>
    </row>
    <row r="45" spans="2:9" s="17" customFormat="1" ht="16.5" customHeight="1" x14ac:dyDescent="0.2">
      <c r="B45" s="87" t="s">
        <v>48</v>
      </c>
      <c r="C45" s="88"/>
      <c r="D45" s="88"/>
      <c r="E45" s="88"/>
      <c r="F45" s="88"/>
      <c r="G45" s="88"/>
      <c r="H45" s="90"/>
      <c r="I45"/>
    </row>
    <row r="46" spans="2:9" s="17" customFormat="1" ht="16.5" customHeight="1" x14ac:dyDescent="0.2">
      <c r="B46" s="7" t="s">
        <v>46</v>
      </c>
      <c r="C46" s="12" t="s">
        <v>47</v>
      </c>
      <c r="D46" s="13">
        <v>0.64</v>
      </c>
      <c r="E46" s="11">
        <v>0.64</v>
      </c>
      <c r="F46" s="10" t="s">
        <v>35</v>
      </c>
      <c r="G46" s="29" t="s">
        <v>29</v>
      </c>
      <c r="H46" s="11" t="s">
        <v>29</v>
      </c>
      <c r="I46"/>
    </row>
    <row r="47" spans="2:9" s="17" customFormat="1" ht="15" customHeight="1" x14ac:dyDescent="0.2">
      <c r="B47" s="87" t="s">
        <v>28</v>
      </c>
      <c r="C47" s="88"/>
      <c r="D47" s="88"/>
      <c r="E47" s="88"/>
      <c r="F47" s="88"/>
      <c r="G47" s="88"/>
      <c r="H47" s="90"/>
      <c r="I47"/>
    </row>
    <row r="48" spans="2:9" s="17" customFormat="1" ht="13.5" customHeight="1" x14ac:dyDescent="0.2">
      <c r="B48" s="7" t="s">
        <v>135</v>
      </c>
      <c r="C48" s="12" t="s">
        <v>136</v>
      </c>
      <c r="D48" s="13">
        <v>1</v>
      </c>
      <c r="E48" s="11">
        <v>1</v>
      </c>
      <c r="F48" s="10" t="s">
        <v>35</v>
      </c>
      <c r="G48" s="29" t="s">
        <v>29</v>
      </c>
      <c r="H48" s="11" t="s">
        <v>29</v>
      </c>
    </row>
    <row r="49" spans="2:9" s="17" customFormat="1" ht="13.5" customHeight="1" x14ac:dyDescent="0.2">
      <c r="B49" s="7" t="s">
        <v>63</v>
      </c>
      <c r="C49" s="7" t="s">
        <v>64</v>
      </c>
      <c r="D49" s="13">
        <v>1.4</v>
      </c>
      <c r="E49" s="11">
        <v>1.4</v>
      </c>
      <c r="F49" s="10" t="s">
        <v>35</v>
      </c>
      <c r="G49" s="29" t="s">
        <v>29</v>
      </c>
      <c r="H49" s="11" t="s">
        <v>29</v>
      </c>
    </row>
    <row r="50" spans="2:9" s="17" customFormat="1" ht="13.5" customHeight="1" x14ac:dyDescent="0.2">
      <c r="B50" s="7" t="s">
        <v>194</v>
      </c>
      <c r="C50" s="7" t="s">
        <v>195</v>
      </c>
      <c r="D50" s="13">
        <v>0.19</v>
      </c>
      <c r="E50" s="11">
        <v>0.2</v>
      </c>
      <c r="F50" s="10" t="s">
        <v>35</v>
      </c>
      <c r="G50" s="29" t="s">
        <v>29</v>
      </c>
      <c r="H50" s="11" t="s">
        <v>29</v>
      </c>
    </row>
    <row r="51" spans="2:9" s="17" customFormat="1" ht="15" customHeight="1" x14ac:dyDescent="0.2">
      <c r="B51" s="87" t="s">
        <v>93</v>
      </c>
      <c r="C51" s="88"/>
      <c r="D51" s="88"/>
      <c r="E51" s="88"/>
      <c r="F51" s="88"/>
      <c r="G51" s="88"/>
      <c r="H51" s="90"/>
      <c r="I51"/>
    </row>
    <row r="52" spans="2:9" s="17" customFormat="1" ht="15" customHeight="1" x14ac:dyDescent="0.2">
      <c r="B52" s="7" t="s">
        <v>105</v>
      </c>
      <c r="C52" s="12" t="s">
        <v>106</v>
      </c>
      <c r="D52" s="13">
        <v>1</v>
      </c>
      <c r="E52" s="11">
        <v>1</v>
      </c>
      <c r="F52" s="10" t="s">
        <v>35</v>
      </c>
      <c r="G52" s="29" t="s">
        <v>29</v>
      </c>
      <c r="H52" s="11" t="s">
        <v>29</v>
      </c>
    </row>
    <row r="53" spans="2:9" s="17" customFormat="1" ht="15" customHeight="1" x14ac:dyDescent="0.2">
      <c r="B53" s="7" t="s">
        <v>58</v>
      </c>
      <c r="C53" s="12" t="s">
        <v>59</v>
      </c>
      <c r="D53" s="13" t="s">
        <v>29</v>
      </c>
      <c r="E53" s="11" t="s">
        <v>29</v>
      </c>
      <c r="F53" s="10" t="s">
        <v>35</v>
      </c>
      <c r="G53" s="29" t="s">
        <v>29</v>
      </c>
      <c r="H53" s="11" t="s">
        <v>29</v>
      </c>
      <c r="I53"/>
    </row>
    <row r="54" spans="2:9" s="17" customFormat="1" ht="15" customHeight="1" x14ac:dyDescent="0.2">
      <c r="B54" s="7" t="s">
        <v>118</v>
      </c>
      <c r="C54" s="7" t="s">
        <v>119</v>
      </c>
      <c r="D54" s="13" t="s">
        <v>29</v>
      </c>
      <c r="E54" s="11" t="s">
        <v>29</v>
      </c>
      <c r="F54" s="10" t="s">
        <v>35</v>
      </c>
      <c r="G54" s="29" t="s">
        <v>29</v>
      </c>
      <c r="H54" s="11" t="s">
        <v>29</v>
      </c>
    </row>
    <row r="55" spans="2:9" s="17" customFormat="1" ht="15" customHeight="1" x14ac:dyDescent="0.2">
      <c r="B55" s="7" t="s">
        <v>121</v>
      </c>
      <c r="C55" s="7" t="s">
        <v>122</v>
      </c>
      <c r="D55" s="13" t="s">
        <v>29</v>
      </c>
      <c r="E55" s="11" t="s">
        <v>29</v>
      </c>
      <c r="F55" s="10" t="s">
        <v>35</v>
      </c>
      <c r="G55" s="29" t="s">
        <v>29</v>
      </c>
      <c r="H55" s="11" t="s">
        <v>29</v>
      </c>
    </row>
    <row r="56" spans="2:9" s="17" customFormat="1" ht="15" customHeight="1" x14ac:dyDescent="0.2">
      <c r="B56" s="7" t="s">
        <v>157</v>
      </c>
      <c r="C56" s="7" t="s">
        <v>158</v>
      </c>
      <c r="D56" s="13" t="s">
        <v>29</v>
      </c>
      <c r="E56" s="11" t="s">
        <v>29</v>
      </c>
      <c r="F56" s="10" t="s">
        <v>35</v>
      </c>
      <c r="G56" s="29" t="s">
        <v>29</v>
      </c>
      <c r="H56" s="11" t="s">
        <v>29</v>
      </c>
    </row>
    <row r="57" spans="2:9" s="17" customFormat="1" ht="15" customHeight="1" x14ac:dyDescent="0.2">
      <c r="B57" s="7" t="s">
        <v>186</v>
      </c>
      <c r="C57" s="7" t="s">
        <v>187</v>
      </c>
      <c r="D57" s="13" t="s">
        <v>29</v>
      </c>
      <c r="E57" s="11" t="s">
        <v>29</v>
      </c>
      <c r="F57" s="10" t="s">
        <v>35</v>
      </c>
      <c r="G57" s="29" t="s">
        <v>29</v>
      </c>
      <c r="H57" s="11" t="s">
        <v>29</v>
      </c>
    </row>
    <row r="58" spans="2:9" s="17" customFormat="1" ht="15" customHeight="1" x14ac:dyDescent="0.2">
      <c r="B58" s="7" t="s">
        <v>188</v>
      </c>
      <c r="C58" s="7" t="s">
        <v>189</v>
      </c>
      <c r="D58" s="13" t="s">
        <v>29</v>
      </c>
      <c r="E58" s="11" t="s">
        <v>29</v>
      </c>
      <c r="F58" s="10" t="s">
        <v>35</v>
      </c>
      <c r="G58" s="29" t="s">
        <v>29</v>
      </c>
      <c r="H58" s="11" t="s">
        <v>29</v>
      </c>
    </row>
    <row r="59" spans="2:9" s="17" customFormat="1" ht="15" customHeight="1" x14ac:dyDescent="0.2">
      <c r="B59" s="7" t="s">
        <v>53</v>
      </c>
      <c r="C59" s="7" t="s">
        <v>52</v>
      </c>
      <c r="D59" s="13">
        <v>2.5499999999999998</v>
      </c>
      <c r="E59" s="11">
        <v>2.5499999999999998</v>
      </c>
      <c r="F59" s="10" t="s">
        <v>35</v>
      </c>
      <c r="G59" s="29" t="s">
        <v>29</v>
      </c>
      <c r="H59" s="11" t="s">
        <v>29</v>
      </c>
    </row>
    <row r="60" spans="2:9" s="17" customFormat="1" ht="15" customHeight="1" x14ac:dyDescent="0.2">
      <c r="B60" s="87" t="s">
        <v>21</v>
      </c>
      <c r="C60" s="88"/>
      <c r="D60" s="88"/>
      <c r="E60" s="88"/>
      <c r="F60" s="88"/>
      <c r="G60" s="88"/>
      <c r="H60" s="39"/>
    </row>
    <row r="61" spans="2:9" s="17" customFormat="1" ht="15" customHeight="1" x14ac:dyDescent="0.2">
      <c r="B61" s="7" t="s">
        <v>116</v>
      </c>
      <c r="C61" s="7" t="s">
        <v>117</v>
      </c>
      <c r="D61" s="13">
        <v>0.45</v>
      </c>
      <c r="E61" s="11">
        <v>0.45</v>
      </c>
      <c r="F61" s="10" t="s">
        <v>35</v>
      </c>
      <c r="G61" s="29" t="s">
        <v>29</v>
      </c>
      <c r="H61" s="10" t="s">
        <v>29</v>
      </c>
    </row>
    <row r="62" spans="2:9" s="17" customFormat="1" ht="15" customHeight="1" x14ac:dyDescent="0.2">
      <c r="B62" s="87" t="s">
        <v>23</v>
      </c>
      <c r="C62" s="88"/>
      <c r="D62" s="88"/>
      <c r="E62" s="88"/>
      <c r="F62" s="88"/>
      <c r="G62" s="88"/>
      <c r="H62" s="39"/>
    </row>
    <row r="63" spans="2:9" s="17" customFormat="1" ht="15" customHeight="1" x14ac:dyDescent="0.2">
      <c r="B63" s="7" t="s">
        <v>56</v>
      </c>
      <c r="C63" s="7" t="s">
        <v>57</v>
      </c>
      <c r="D63" s="13">
        <v>70</v>
      </c>
      <c r="E63" s="11">
        <v>70</v>
      </c>
      <c r="F63" s="10" t="s">
        <v>35</v>
      </c>
      <c r="G63" s="29" t="s">
        <v>29</v>
      </c>
      <c r="H63" s="10" t="s">
        <v>29</v>
      </c>
    </row>
    <row r="64" spans="2:9" s="17" customFormat="1" ht="15" customHeight="1" x14ac:dyDescent="0.2">
      <c r="B64" s="87" t="s">
        <v>25</v>
      </c>
      <c r="C64" s="88"/>
      <c r="D64" s="88"/>
      <c r="E64" s="88"/>
      <c r="F64" s="88"/>
      <c r="G64" s="88"/>
      <c r="H64" s="39"/>
    </row>
    <row r="65" spans="2:8" s="17" customFormat="1" ht="15" customHeight="1" x14ac:dyDescent="0.2">
      <c r="B65" s="7" t="s">
        <v>208</v>
      </c>
      <c r="C65" s="7" t="s">
        <v>209</v>
      </c>
      <c r="D65" s="13">
        <v>4.5</v>
      </c>
      <c r="E65" s="11">
        <v>4.5</v>
      </c>
      <c r="F65" s="10" t="s">
        <v>35</v>
      </c>
      <c r="G65" s="29" t="s">
        <v>29</v>
      </c>
      <c r="H65" s="10" t="s">
        <v>29</v>
      </c>
    </row>
    <row r="71" spans="2:8" x14ac:dyDescent="0.2">
      <c r="B71" s="17"/>
      <c r="C71" s="17"/>
      <c r="D71" s="17"/>
      <c r="F71" s="17"/>
      <c r="G71" s="17"/>
      <c r="H71" s="17"/>
    </row>
    <row r="72" spans="2:8" x14ac:dyDescent="0.2">
      <c r="B72" s="17"/>
      <c r="C72" s="17"/>
      <c r="D72" s="17"/>
      <c r="F72" s="17"/>
      <c r="G72" s="17"/>
      <c r="H72" s="17"/>
    </row>
    <row r="73" spans="2:8" x14ac:dyDescent="0.2">
      <c r="B73" s="17"/>
      <c r="C73" s="17"/>
      <c r="D73" s="17"/>
      <c r="F73" s="17"/>
      <c r="G73" s="17"/>
      <c r="H73" s="17"/>
    </row>
  </sheetData>
  <mergeCells count="16">
    <mergeCell ref="B64:G64"/>
    <mergeCell ref="B62:G62"/>
    <mergeCell ref="B1:H1"/>
    <mergeCell ref="B3:H3"/>
    <mergeCell ref="B25:H25"/>
    <mergeCell ref="B60:G60"/>
    <mergeCell ref="B18:H18"/>
    <mergeCell ref="B13:H13"/>
    <mergeCell ref="B43:H43"/>
    <mergeCell ref="B21:H21"/>
    <mergeCell ref="B34:H34"/>
    <mergeCell ref="B37:H37"/>
    <mergeCell ref="B47:H47"/>
    <mergeCell ref="B51:H51"/>
    <mergeCell ref="B45:H45"/>
    <mergeCell ref="B11:H11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sqref="A1:L1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3.1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1" t="s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6" ht="41.25" customHeight="1" x14ac:dyDescent="0.2">
      <c r="A2" s="6" t="s">
        <v>82</v>
      </c>
      <c r="B2" s="92" t="s">
        <v>164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6" ht="24.75" customHeight="1" x14ac:dyDescent="0.2">
      <c r="A3" s="6" t="s">
        <v>83</v>
      </c>
      <c r="B3" s="92" t="s">
        <v>162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6" ht="26.25" customHeight="1" x14ac:dyDescent="0.2">
      <c r="A4" s="6" t="s">
        <v>170</v>
      </c>
      <c r="B4" s="92" t="s">
        <v>161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33"/>
      <c r="O4" s="33"/>
      <c r="P4" s="33"/>
    </row>
    <row r="5" spans="1:16" ht="27.75" customHeight="1" x14ac:dyDescent="0.2">
      <c r="A5" s="6" t="s">
        <v>84</v>
      </c>
      <c r="B5" s="92" t="s">
        <v>160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</row>
    <row r="6" spans="1:16" ht="28.5" customHeight="1" x14ac:dyDescent="0.2">
      <c r="A6" s="6" t="s">
        <v>85</v>
      </c>
      <c r="B6" s="92" t="s">
        <v>159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1:16" ht="26.25" customHeight="1" x14ac:dyDescent="0.2">
      <c r="A7" s="6" t="s">
        <v>169</v>
      </c>
      <c r="B7" s="92" t="s">
        <v>165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6" ht="23.25" customHeight="1" x14ac:dyDescent="0.2">
      <c r="A8" s="6" t="s">
        <v>86</v>
      </c>
      <c r="B8" s="92" t="s">
        <v>87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6" ht="24" customHeight="1" x14ac:dyDescent="0.2">
      <c r="A9" s="6" t="s">
        <v>107</v>
      </c>
      <c r="B9" s="92" t="s">
        <v>88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6" ht="21.75" customHeight="1" x14ac:dyDescent="0.2">
      <c r="A10" s="6" t="s">
        <v>168</v>
      </c>
      <c r="B10" s="92" t="s">
        <v>163</v>
      </c>
      <c r="C10" s="93"/>
      <c r="D10" s="93"/>
      <c r="E10" s="93"/>
      <c r="F10" s="93"/>
      <c r="G10" s="93"/>
      <c r="H10" s="93"/>
      <c r="I10" s="93"/>
      <c r="J10" s="93"/>
      <c r="K10" s="46"/>
      <c r="L10" s="46"/>
      <c r="M10" s="47"/>
    </row>
    <row r="11" spans="1:16" ht="21.75" customHeight="1" x14ac:dyDescent="0.2">
      <c r="A11" s="6" t="s">
        <v>167</v>
      </c>
      <c r="B11" s="92" t="s">
        <v>144</v>
      </c>
      <c r="C11" s="93"/>
      <c r="D11" s="93"/>
      <c r="E11" s="93"/>
      <c r="F11" s="93"/>
      <c r="G11" s="93"/>
      <c r="H11" s="93"/>
      <c r="I11" s="93"/>
      <c r="J11" s="93"/>
      <c r="K11" s="46"/>
      <c r="L11" s="46"/>
      <c r="M11" s="47"/>
    </row>
    <row r="12" spans="1:16" ht="29.25" customHeight="1" x14ac:dyDescent="0.2">
      <c r="A12" s="6" t="s">
        <v>166</v>
      </c>
      <c r="B12" s="92" t="s">
        <v>171</v>
      </c>
      <c r="C12" s="93"/>
      <c r="D12" s="93"/>
      <c r="E12" s="93"/>
      <c r="F12" s="93"/>
      <c r="G12" s="93"/>
      <c r="H12" s="93"/>
      <c r="I12" s="93"/>
      <c r="J12" s="93"/>
      <c r="K12" s="46"/>
      <c r="L12" s="46"/>
      <c r="M12" s="47"/>
    </row>
    <row r="13" spans="1:16" ht="45.75" customHeight="1" x14ac:dyDescent="0.2">
      <c r="A13" s="6" t="s">
        <v>219</v>
      </c>
      <c r="B13" s="92" t="s">
        <v>223</v>
      </c>
      <c r="C13" s="93"/>
      <c r="D13" s="93"/>
      <c r="E13" s="93"/>
      <c r="F13" s="93"/>
      <c r="G13" s="93"/>
      <c r="H13" s="93"/>
      <c r="I13" s="93"/>
      <c r="J13" s="93"/>
      <c r="K13" s="48"/>
      <c r="L13" s="48"/>
      <c r="M13" s="49"/>
    </row>
    <row r="14" spans="1:16" ht="41.25" customHeight="1" x14ac:dyDescent="0.2">
      <c r="A14" s="6" t="s">
        <v>220</v>
      </c>
      <c r="B14" s="92" t="s">
        <v>224</v>
      </c>
      <c r="C14" s="93"/>
      <c r="D14" s="93"/>
      <c r="E14" s="93"/>
      <c r="F14" s="93"/>
      <c r="G14" s="93"/>
      <c r="H14" s="93"/>
      <c r="I14" s="93"/>
      <c r="J14" s="93"/>
      <c r="K14" s="48"/>
      <c r="L14" s="48"/>
      <c r="M14" s="49"/>
    </row>
    <row r="15" spans="1:16" ht="39.75" customHeight="1" x14ac:dyDescent="0.2">
      <c r="A15" s="6" t="s">
        <v>225</v>
      </c>
      <c r="B15" s="92" t="s">
        <v>226</v>
      </c>
      <c r="C15" s="93"/>
      <c r="D15" s="93"/>
      <c r="E15" s="93"/>
      <c r="F15" s="93"/>
      <c r="G15" s="93"/>
      <c r="H15" s="93"/>
      <c r="I15" s="93"/>
      <c r="J15" s="93"/>
      <c r="K15" s="50"/>
      <c r="L15" s="50"/>
      <c r="M15" s="51"/>
    </row>
  </sheetData>
  <mergeCells count="15">
    <mergeCell ref="B10:J10"/>
    <mergeCell ref="B12:J12"/>
    <mergeCell ref="B11:J11"/>
    <mergeCell ref="B15:J15"/>
    <mergeCell ref="B9:M9"/>
    <mergeCell ref="B13:J13"/>
    <mergeCell ref="B14:J14"/>
    <mergeCell ref="A1:L1"/>
    <mergeCell ref="B7:M7"/>
    <mergeCell ref="B8:M8"/>
    <mergeCell ref="B6:M6"/>
    <mergeCell ref="B2:M2"/>
    <mergeCell ref="B4:M4"/>
    <mergeCell ref="B3:M3"/>
    <mergeCell ref="B5:M5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"/>
  <sheetViews>
    <sheetView workbookViewId="0">
      <selection activeCell="M6" sqref="M6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6" t="s">
        <v>248</v>
      </c>
      <c r="C1" s="96"/>
      <c r="D1" s="96"/>
      <c r="E1" s="96"/>
      <c r="F1" s="96"/>
      <c r="G1" s="96"/>
      <c r="H1" s="96"/>
      <c r="I1" s="96"/>
      <c r="J1" s="96"/>
      <c r="K1" s="96"/>
      <c r="N1" s="17"/>
      <c r="O1" s="17"/>
      <c r="P1" s="17"/>
    </row>
    <row r="2" spans="2:16" s="17" customFormat="1" ht="24.75" customHeight="1" x14ac:dyDescent="0.2">
      <c r="B2" s="97" t="s">
        <v>102</v>
      </c>
      <c r="C2" s="98"/>
      <c r="D2" s="98"/>
      <c r="E2" s="98"/>
      <c r="F2" s="98"/>
      <c r="G2" s="98"/>
      <c r="H2" s="98"/>
      <c r="I2" s="98"/>
      <c r="J2" s="98"/>
      <c r="K2" s="99"/>
    </row>
    <row r="3" spans="2:16" s="17" customFormat="1" ht="47.25" customHeight="1" x14ac:dyDescent="0.2">
      <c r="B3" s="95" t="s">
        <v>138</v>
      </c>
      <c r="C3" s="95"/>
      <c r="D3" s="95"/>
      <c r="E3" s="95"/>
      <c r="F3" s="95"/>
      <c r="G3" s="95"/>
      <c r="H3" s="95"/>
      <c r="I3" s="95"/>
      <c r="J3" s="95"/>
      <c r="K3" s="95"/>
    </row>
    <row r="4" spans="2:16" s="17" customFormat="1" ht="47.25" customHeight="1" x14ac:dyDescent="0.2">
      <c r="B4" s="45" t="s">
        <v>239</v>
      </c>
      <c r="C4" s="101" t="s">
        <v>230</v>
      </c>
      <c r="D4" s="101"/>
      <c r="E4" s="101"/>
      <c r="F4" s="101"/>
      <c r="G4" s="101"/>
      <c r="H4" s="101"/>
      <c r="I4" s="101"/>
      <c r="J4" s="101"/>
      <c r="K4" s="101"/>
    </row>
    <row r="5" spans="2:16" s="17" customFormat="1" ht="47.25" customHeight="1" x14ac:dyDescent="0.2">
      <c r="B5" s="44" t="s">
        <v>236</v>
      </c>
      <c r="C5" s="101" t="s">
        <v>235</v>
      </c>
      <c r="D5" s="101"/>
      <c r="E5" s="101"/>
      <c r="F5" s="101"/>
      <c r="G5" s="101"/>
      <c r="H5" s="101"/>
      <c r="I5" s="101"/>
      <c r="J5" s="101"/>
      <c r="K5" s="101"/>
    </row>
    <row r="6" spans="2:16" s="17" customFormat="1" ht="26.25" customHeight="1" x14ac:dyDescent="0.2">
      <c r="B6" s="95" t="s">
        <v>54</v>
      </c>
      <c r="C6" s="95"/>
      <c r="D6" s="95"/>
      <c r="E6" s="95"/>
      <c r="F6" s="95"/>
      <c r="G6" s="95"/>
      <c r="H6" s="95"/>
      <c r="I6" s="95"/>
      <c r="J6" s="95"/>
      <c r="K6" s="95"/>
    </row>
    <row r="7" spans="2:16" s="17" customFormat="1" ht="45" customHeight="1" x14ac:dyDescent="0.2">
      <c r="B7" s="18" t="s">
        <v>94</v>
      </c>
      <c r="C7" s="100" t="s">
        <v>74</v>
      </c>
      <c r="D7" s="100"/>
      <c r="E7" s="100"/>
      <c r="F7" s="100"/>
      <c r="G7" s="100"/>
      <c r="H7" s="100"/>
      <c r="I7" s="100"/>
      <c r="J7" s="100"/>
      <c r="K7" s="100"/>
    </row>
  </sheetData>
  <mergeCells count="7">
    <mergeCell ref="B6:K6"/>
    <mergeCell ref="B1:K1"/>
    <mergeCell ref="B3:K3"/>
    <mergeCell ref="B2:K2"/>
    <mergeCell ref="C7:K7"/>
    <mergeCell ref="C5:K5"/>
    <mergeCell ref="C4:K4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2015-08-20T11:08:10Z</cp:lastPrinted>
  <dcterms:created xsi:type="dcterms:W3CDTF">2010-10-06T05:28:12Z</dcterms:created>
  <dcterms:modified xsi:type="dcterms:W3CDTF">2016-06-09T12:49:15Z</dcterms:modified>
</cp:coreProperties>
</file>